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330"/>
  </bookViews>
  <sheets>
    <sheet name="Вологдаэнерго" sheetId="1" r:id="rId1"/>
  </sheets>
  <definedNames>
    <definedName name="_xlnm.Print_Titles" localSheetId="0">Вологдаэнерго!$19:$20</definedName>
    <definedName name="_xlnm.Print_Area" localSheetId="0">Вологдаэнерго!$A$1:$AB$451</definedName>
  </definedNames>
  <calcPr calcId="145621"/>
</workbook>
</file>

<file path=xl/calcChain.xml><?xml version="1.0" encoding="utf-8"?>
<calcChain xmlns="http://schemas.openxmlformats.org/spreadsheetml/2006/main">
  <c r="U473" i="1" l="1"/>
  <c r="E473" i="1"/>
  <c r="L472" i="1"/>
  <c r="L465" i="1"/>
  <c r="Z461" i="1"/>
  <c r="X461" i="1"/>
  <c r="V461" i="1"/>
  <c r="T461" i="1"/>
  <c r="R461" i="1"/>
  <c r="P461" i="1"/>
  <c r="N461" i="1"/>
  <c r="L461" i="1"/>
  <c r="AA451" i="1"/>
  <c r="AA450" i="1"/>
  <c r="AA449" i="1"/>
  <c r="AB447" i="1"/>
  <c r="AA447" i="1"/>
  <c r="AB446" i="1"/>
  <c r="AA446" i="1"/>
  <c r="AB445" i="1"/>
  <c r="AA445" i="1"/>
  <c r="AB444" i="1"/>
  <c r="AA444" i="1"/>
  <c r="AB442" i="1"/>
  <c r="AA442" i="1"/>
  <c r="AB441" i="1"/>
  <c r="AA441" i="1"/>
  <c r="AB440" i="1"/>
  <c r="AA440" i="1"/>
  <c r="AB439" i="1"/>
  <c r="AA439" i="1"/>
  <c r="AB438" i="1"/>
  <c r="AA438" i="1"/>
  <c r="AB437" i="1"/>
  <c r="AA437" i="1"/>
  <c r="AB436" i="1"/>
  <c r="AA436" i="1"/>
  <c r="AB435" i="1"/>
  <c r="AA435" i="1"/>
  <c r="AB434" i="1"/>
  <c r="AA434" i="1"/>
  <c r="AB433" i="1"/>
  <c r="AA433" i="1"/>
  <c r="AB432" i="1"/>
  <c r="AA432" i="1"/>
  <c r="AB431" i="1"/>
  <c r="AA431" i="1"/>
  <c r="Z431" i="1"/>
  <c r="Y431" i="1"/>
  <c r="X431" i="1"/>
  <c r="W431" i="1"/>
  <c r="V431" i="1"/>
  <c r="U431" i="1"/>
  <c r="T431" i="1"/>
  <c r="S431" i="1"/>
  <c r="R431" i="1"/>
  <c r="Q431" i="1"/>
  <c r="P431" i="1"/>
  <c r="O431" i="1"/>
  <c r="N431" i="1"/>
  <c r="M431" i="1"/>
  <c r="L431" i="1"/>
  <c r="K431" i="1"/>
  <c r="J431" i="1"/>
  <c r="I431" i="1"/>
  <c r="H431" i="1"/>
  <c r="G431" i="1"/>
  <c r="F431" i="1"/>
  <c r="E431" i="1"/>
  <c r="D431" i="1"/>
  <c r="AB430" i="1"/>
  <c r="AA430" i="1"/>
  <c r="AB429" i="1"/>
  <c r="AA429" i="1"/>
  <c r="AB428" i="1"/>
  <c r="AA428" i="1"/>
  <c r="AB427" i="1"/>
  <c r="AA427" i="1"/>
  <c r="AB420" i="1"/>
  <c r="AA420" i="1"/>
  <c r="Z414" i="1"/>
  <c r="Z399" i="1" s="1"/>
  <c r="Y414" i="1"/>
  <c r="X414" i="1"/>
  <c r="W414" i="1"/>
  <c r="V414" i="1"/>
  <c r="V399" i="1" s="1"/>
  <c r="U414" i="1"/>
  <c r="T414" i="1"/>
  <c r="S414" i="1"/>
  <c r="R414" i="1"/>
  <c r="R399" i="1" s="1"/>
  <c r="Q414" i="1"/>
  <c r="P414" i="1"/>
  <c r="O414" i="1"/>
  <c r="N414" i="1"/>
  <c r="N399" i="1" s="1"/>
  <c r="M414" i="1"/>
  <c r="L414" i="1"/>
  <c r="K414" i="1"/>
  <c r="J414" i="1"/>
  <c r="J399" i="1" s="1"/>
  <c r="I414" i="1"/>
  <c r="H414" i="1"/>
  <c r="AA414" i="1" s="1"/>
  <c r="G414" i="1"/>
  <c r="F414" i="1"/>
  <c r="F399" i="1" s="1"/>
  <c r="E414" i="1"/>
  <c r="D414" i="1"/>
  <c r="AB413" i="1"/>
  <c r="AA413" i="1"/>
  <c r="AB406" i="1"/>
  <c r="AA406" i="1"/>
  <c r="Z400" i="1"/>
  <c r="Y400" i="1"/>
  <c r="X400" i="1"/>
  <c r="W400" i="1"/>
  <c r="W399" i="1" s="1"/>
  <c r="V400" i="1"/>
  <c r="U400" i="1"/>
  <c r="T400" i="1"/>
  <c r="S400" i="1"/>
  <c r="S399" i="1" s="1"/>
  <c r="R400" i="1"/>
  <c r="Q400" i="1"/>
  <c r="P400" i="1"/>
  <c r="O400" i="1"/>
  <c r="O399" i="1" s="1"/>
  <c r="N400" i="1"/>
  <c r="M400" i="1"/>
  <c r="L400" i="1"/>
  <c r="K400" i="1"/>
  <c r="K399" i="1" s="1"/>
  <c r="J400" i="1"/>
  <c r="I400" i="1"/>
  <c r="H400" i="1"/>
  <c r="AB400" i="1" s="1"/>
  <c r="G400" i="1"/>
  <c r="G399" i="1" s="1"/>
  <c r="F400" i="1"/>
  <c r="E400" i="1"/>
  <c r="D400" i="1"/>
  <c r="Y399" i="1"/>
  <c r="X399" i="1"/>
  <c r="U399" i="1"/>
  <c r="T399" i="1"/>
  <c r="Q399" i="1"/>
  <c r="P399" i="1"/>
  <c r="P374" i="1" s="1"/>
  <c r="P373" i="1" s="1"/>
  <c r="M399" i="1"/>
  <c r="L399" i="1"/>
  <c r="I399" i="1"/>
  <c r="H399" i="1"/>
  <c r="E399" i="1"/>
  <c r="D399" i="1"/>
  <c r="AB398" i="1"/>
  <c r="AA398" i="1"/>
  <c r="AB388" i="1"/>
  <c r="AA388" i="1"/>
  <c r="AB387" i="1"/>
  <c r="AA387" i="1"/>
  <c r="Z384" i="1"/>
  <c r="Y384" i="1"/>
  <c r="Y376" i="1" s="1"/>
  <c r="Y375" i="1" s="1"/>
  <c r="Y374" i="1" s="1"/>
  <c r="X384" i="1"/>
  <c r="W384" i="1"/>
  <c r="W376" i="1" s="1"/>
  <c r="V384" i="1"/>
  <c r="U384" i="1"/>
  <c r="U376" i="1" s="1"/>
  <c r="U375" i="1" s="1"/>
  <c r="U374" i="1" s="1"/>
  <c r="T384" i="1"/>
  <c r="S384" i="1"/>
  <c r="S376" i="1" s="1"/>
  <c r="R384" i="1"/>
  <c r="Q384" i="1"/>
  <c r="Q376" i="1" s="1"/>
  <c r="Q375" i="1" s="1"/>
  <c r="Q374" i="1" s="1"/>
  <c r="P384" i="1"/>
  <c r="O384" i="1"/>
  <c r="O376" i="1" s="1"/>
  <c r="N384" i="1"/>
  <c r="M384" i="1"/>
  <c r="M376" i="1" s="1"/>
  <c r="M375" i="1" s="1"/>
  <c r="M374" i="1" s="1"/>
  <c r="L384" i="1"/>
  <c r="K384" i="1"/>
  <c r="K376" i="1" s="1"/>
  <c r="J384" i="1"/>
  <c r="I384" i="1"/>
  <c r="H384" i="1"/>
  <c r="AB384" i="1" s="1"/>
  <c r="G384" i="1"/>
  <c r="G376" i="1" s="1"/>
  <c r="F384" i="1"/>
  <c r="E384" i="1"/>
  <c r="D384" i="1"/>
  <c r="AB382" i="1"/>
  <c r="AA382" i="1"/>
  <c r="Z376" i="1"/>
  <c r="Z375" i="1" s="1"/>
  <c r="Z374" i="1" s="1"/>
  <c r="Z373" i="1" s="1"/>
  <c r="X376" i="1"/>
  <c r="V376" i="1"/>
  <c r="V375" i="1" s="1"/>
  <c r="V374" i="1" s="1"/>
  <c r="V373" i="1" s="1"/>
  <c r="T376" i="1"/>
  <c r="R376" i="1"/>
  <c r="R375" i="1" s="1"/>
  <c r="R374" i="1" s="1"/>
  <c r="R373" i="1" s="1"/>
  <c r="P376" i="1"/>
  <c r="N376" i="1"/>
  <c r="N375" i="1" s="1"/>
  <c r="N374" i="1" s="1"/>
  <c r="N373" i="1" s="1"/>
  <c r="L376" i="1"/>
  <c r="J376" i="1"/>
  <c r="J375" i="1" s="1"/>
  <c r="J374" i="1" s="1"/>
  <c r="J373" i="1" s="1"/>
  <c r="I376" i="1"/>
  <c r="H376" i="1"/>
  <c r="F376" i="1"/>
  <c r="F375" i="1" s="1"/>
  <c r="F374" i="1" s="1"/>
  <c r="F373" i="1" s="1"/>
  <c r="E376" i="1"/>
  <c r="D376" i="1"/>
  <c r="X375" i="1"/>
  <c r="W375" i="1"/>
  <c r="W374" i="1" s="1"/>
  <c r="W373" i="1" s="1"/>
  <c r="T375" i="1"/>
  <c r="S375" i="1"/>
  <c r="S374" i="1" s="1"/>
  <c r="S373" i="1" s="1"/>
  <c r="P375" i="1"/>
  <c r="O375" i="1"/>
  <c r="O374" i="1" s="1"/>
  <c r="O373" i="1" s="1"/>
  <c r="L375" i="1"/>
  <c r="K375" i="1"/>
  <c r="K374" i="1" s="1"/>
  <c r="K373" i="1" s="1"/>
  <c r="I375" i="1"/>
  <c r="H375" i="1"/>
  <c r="AB375" i="1" s="1"/>
  <c r="G375" i="1"/>
  <c r="G374" i="1" s="1"/>
  <c r="G373" i="1" s="1"/>
  <c r="E375" i="1"/>
  <c r="D375" i="1"/>
  <c r="X374" i="1"/>
  <c r="X373" i="1" s="1"/>
  <c r="T374" i="1"/>
  <c r="T373" i="1" s="1"/>
  <c r="L374" i="1"/>
  <c r="L373" i="1" s="1"/>
  <c r="I374" i="1"/>
  <c r="E374" i="1"/>
  <c r="D374" i="1"/>
  <c r="D373" i="1" s="1"/>
  <c r="Y373" i="1"/>
  <c r="U373" i="1"/>
  <c r="Q373" i="1"/>
  <c r="M373" i="1"/>
  <c r="I373" i="1"/>
  <c r="E373" i="1"/>
  <c r="X367" i="1"/>
  <c r="Z367" i="1" s="1"/>
  <c r="AB354" i="1"/>
  <c r="AA354" i="1"/>
  <c r="X354" i="1"/>
  <c r="Z354" i="1" s="1"/>
  <c r="AA352" i="1"/>
  <c r="X352" i="1"/>
  <c r="Z352" i="1" s="1"/>
  <c r="AB352" i="1" s="1"/>
  <c r="AA350" i="1"/>
  <c r="V350" i="1"/>
  <c r="T350" i="1"/>
  <c r="R350" i="1"/>
  <c r="P350" i="1"/>
  <c r="N350" i="1"/>
  <c r="L350" i="1"/>
  <c r="AA348" i="1"/>
  <c r="Z348" i="1"/>
  <c r="X348" i="1"/>
  <c r="AB348" i="1" s="1"/>
  <c r="AA347" i="1"/>
  <c r="Z347" i="1"/>
  <c r="AB347" i="1" s="1"/>
  <c r="X347" i="1"/>
  <c r="AA346" i="1"/>
  <c r="Z346" i="1"/>
  <c r="Z345" i="1" s="1"/>
  <c r="X346" i="1"/>
  <c r="V346" i="1"/>
  <c r="T346" i="1"/>
  <c r="T345" i="1" s="1"/>
  <c r="R346" i="1"/>
  <c r="R345" i="1" s="1"/>
  <c r="P346" i="1"/>
  <c r="N346" i="1"/>
  <c r="L346" i="1"/>
  <c r="L345" i="1" s="1"/>
  <c r="AB345" i="1"/>
  <c r="AA345" i="1"/>
  <c r="X345" i="1"/>
  <c r="V345" i="1"/>
  <c r="P345" i="1"/>
  <c r="N345" i="1"/>
  <c r="AA344" i="1"/>
  <c r="Z344" i="1"/>
  <c r="AB344" i="1" s="1"/>
  <c r="X344" i="1"/>
  <c r="AA343" i="1"/>
  <c r="Z343" i="1"/>
  <c r="AB343" i="1" s="1"/>
  <c r="X343" i="1"/>
  <c r="AA342" i="1"/>
  <c r="Z342" i="1"/>
  <c r="AB342" i="1" s="1"/>
  <c r="X342" i="1"/>
  <c r="Z341" i="1"/>
  <c r="Y341" i="1"/>
  <c r="X341" i="1"/>
  <c r="W341" i="1"/>
  <c r="V341" i="1"/>
  <c r="U341" i="1"/>
  <c r="T341" i="1"/>
  <c r="S341" i="1"/>
  <c r="R341" i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AA340" i="1"/>
  <c r="X340" i="1"/>
  <c r="Z340" i="1" s="1"/>
  <c r="AB340" i="1" s="1"/>
  <c r="Y311" i="1"/>
  <c r="W311" i="1"/>
  <c r="U311" i="1"/>
  <c r="S311" i="1"/>
  <c r="Q311" i="1"/>
  <c r="O311" i="1"/>
  <c r="M311" i="1"/>
  <c r="K311" i="1"/>
  <c r="J311" i="1"/>
  <c r="I311" i="1"/>
  <c r="H311" i="1"/>
  <c r="G311" i="1"/>
  <c r="F311" i="1"/>
  <c r="E311" i="1"/>
  <c r="D311" i="1"/>
  <c r="Z286" i="1"/>
  <c r="Y286" i="1"/>
  <c r="Y283" i="1" s="1"/>
  <c r="X286" i="1"/>
  <c r="W286" i="1"/>
  <c r="V286" i="1"/>
  <c r="U286" i="1"/>
  <c r="U283" i="1" s="1"/>
  <c r="T286" i="1"/>
  <c r="S286" i="1"/>
  <c r="R286" i="1"/>
  <c r="Q286" i="1"/>
  <c r="Q283" i="1" s="1"/>
  <c r="P286" i="1"/>
  <c r="O286" i="1"/>
  <c r="N286" i="1"/>
  <c r="M286" i="1"/>
  <c r="M283" i="1" s="1"/>
  <c r="L286" i="1"/>
  <c r="K286" i="1"/>
  <c r="J286" i="1"/>
  <c r="I286" i="1"/>
  <c r="I283" i="1" s="1"/>
  <c r="H286" i="1"/>
  <c r="H283" i="1" s="1"/>
  <c r="G286" i="1"/>
  <c r="F286" i="1"/>
  <c r="E286" i="1"/>
  <c r="E283" i="1" s="1"/>
  <c r="D286" i="1"/>
  <c r="D283" i="1" s="1"/>
  <c r="Z283" i="1"/>
  <c r="X283" i="1"/>
  <c r="W283" i="1"/>
  <c r="V283" i="1"/>
  <c r="T283" i="1"/>
  <c r="S283" i="1"/>
  <c r="R283" i="1"/>
  <c r="P283" i="1"/>
  <c r="O283" i="1"/>
  <c r="N283" i="1"/>
  <c r="L283" i="1"/>
  <c r="K283" i="1"/>
  <c r="J283" i="1"/>
  <c r="G283" i="1"/>
  <c r="F283" i="1"/>
  <c r="AD254" i="1"/>
  <c r="Z254" i="1"/>
  <c r="Y254" i="1"/>
  <c r="Y472" i="1" s="1"/>
  <c r="X254" i="1"/>
  <c r="X473" i="1" s="1"/>
  <c r="W254" i="1"/>
  <c r="V254" i="1"/>
  <c r="U254" i="1"/>
  <c r="U472" i="1" s="1"/>
  <c r="T254" i="1"/>
  <c r="T473" i="1" s="1"/>
  <c r="S254" i="1"/>
  <c r="R254" i="1"/>
  <c r="Q254" i="1"/>
  <c r="Q472" i="1" s="1"/>
  <c r="P254" i="1"/>
  <c r="P473" i="1" s="1"/>
  <c r="O254" i="1"/>
  <c r="N254" i="1"/>
  <c r="M254" i="1"/>
  <c r="M472" i="1" s="1"/>
  <c r="L254" i="1"/>
  <c r="L473" i="1" s="1"/>
  <c r="K254" i="1"/>
  <c r="J254" i="1"/>
  <c r="I254" i="1"/>
  <c r="I472" i="1" s="1"/>
  <c r="H254" i="1"/>
  <c r="H473" i="1" s="1"/>
  <c r="G254" i="1"/>
  <c r="F254" i="1"/>
  <c r="E254" i="1"/>
  <c r="E472" i="1" s="1"/>
  <c r="D254" i="1"/>
  <c r="D473" i="1" s="1"/>
  <c r="AB249" i="1"/>
  <c r="AA249" i="1"/>
  <c r="AA248" i="1"/>
  <c r="R248" i="1"/>
  <c r="AA247" i="1"/>
  <c r="V247" i="1"/>
  <c r="N247" i="1"/>
  <c r="N246" i="1" s="1"/>
  <c r="Y246" i="1"/>
  <c r="W246" i="1"/>
  <c r="V246" i="1"/>
  <c r="U246" i="1"/>
  <c r="S246" i="1"/>
  <c r="Q246" i="1"/>
  <c r="O246" i="1"/>
  <c r="M246" i="1"/>
  <c r="K246" i="1"/>
  <c r="J246" i="1"/>
  <c r="AA246" i="1" s="1"/>
  <c r="I246" i="1"/>
  <c r="H246" i="1"/>
  <c r="G246" i="1"/>
  <c r="F246" i="1"/>
  <c r="E246" i="1"/>
  <c r="D246" i="1"/>
  <c r="AA245" i="1"/>
  <c r="Z245" i="1"/>
  <c r="X245" i="1"/>
  <c r="V245" i="1"/>
  <c r="T245" i="1"/>
  <c r="R245" i="1"/>
  <c r="P245" i="1"/>
  <c r="N245" i="1"/>
  <c r="L245" i="1"/>
  <c r="AB245" i="1" s="1"/>
  <c r="AA244" i="1"/>
  <c r="X244" i="1"/>
  <c r="X243" i="1" s="1"/>
  <c r="P244" i="1"/>
  <c r="P243" i="1" s="1"/>
  <c r="Y243" i="1"/>
  <c r="W243" i="1"/>
  <c r="U243" i="1"/>
  <c r="S243" i="1"/>
  <c r="Q243" i="1"/>
  <c r="O243" i="1"/>
  <c r="M243" i="1"/>
  <c r="K243" i="1"/>
  <c r="AA243" i="1" s="1"/>
  <c r="J243" i="1"/>
  <c r="I243" i="1"/>
  <c r="H243" i="1"/>
  <c r="G243" i="1"/>
  <c r="F243" i="1"/>
  <c r="E243" i="1"/>
  <c r="D243" i="1"/>
  <c r="L242" i="1"/>
  <c r="AB241" i="1"/>
  <c r="AA241" i="1"/>
  <c r="AB240" i="1"/>
  <c r="AA240" i="1"/>
  <c r="AB239" i="1"/>
  <c r="AA239" i="1"/>
  <c r="AB238" i="1"/>
  <c r="AA238" i="1"/>
  <c r="AB237" i="1"/>
  <c r="AA237" i="1"/>
  <c r="Z236" i="1"/>
  <c r="Y236" i="1"/>
  <c r="X236" i="1"/>
  <c r="W236" i="1"/>
  <c r="W235" i="1" s="1"/>
  <c r="V236" i="1"/>
  <c r="U236" i="1"/>
  <c r="T236" i="1"/>
  <c r="S236" i="1"/>
  <c r="S235" i="1" s="1"/>
  <c r="R236" i="1"/>
  <c r="Q236" i="1"/>
  <c r="P236" i="1"/>
  <c r="O236" i="1"/>
  <c r="O235" i="1" s="1"/>
  <c r="N236" i="1"/>
  <c r="M236" i="1"/>
  <c r="L236" i="1"/>
  <c r="K236" i="1"/>
  <c r="K235" i="1" s="1"/>
  <c r="J236" i="1"/>
  <c r="I236" i="1"/>
  <c r="H236" i="1"/>
  <c r="AB236" i="1" s="1"/>
  <c r="G236" i="1"/>
  <c r="G235" i="1" s="1"/>
  <c r="F236" i="1"/>
  <c r="E236" i="1"/>
  <c r="D236" i="1"/>
  <c r="Z235" i="1"/>
  <c r="Y235" i="1"/>
  <c r="X235" i="1"/>
  <c r="V235" i="1"/>
  <c r="U235" i="1"/>
  <c r="T235" i="1"/>
  <c r="R235" i="1"/>
  <c r="Q235" i="1"/>
  <c r="P235" i="1"/>
  <c r="N235" i="1"/>
  <c r="M235" i="1"/>
  <c r="L235" i="1"/>
  <c r="J235" i="1"/>
  <c r="I235" i="1"/>
  <c r="H235" i="1"/>
  <c r="AA235" i="1" s="1"/>
  <c r="F235" i="1"/>
  <c r="E235" i="1"/>
  <c r="D235" i="1"/>
  <c r="AB234" i="1"/>
  <c r="AA234" i="1"/>
  <c r="AB228" i="1"/>
  <c r="AA228" i="1"/>
  <c r="AB227" i="1"/>
  <c r="AA227" i="1"/>
  <c r="AB226" i="1"/>
  <c r="AA226" i="1"/>
  <c r="AB225" i="1"/>
  <c r="AA225" i="1"/>
  <c r="Z224" i="1"/>
  <c r="Z247" i="1" s="1"/>
  <c r="Y224" i="1"/>
  <c r="Y222" i="1" s="1"/>
  <c r="X224" i="1"/>
  <c r="X247" i="1" s="1"/>
  <c r="W224" i="1"/>
  <c r="W222" i="1" s="1"/>
  <c r="V224" i="1"/>
  <c r="U224" i="1"/>
  <c r="U222" i="1" s="1"/>
  <c r="T224" i="1"/>
  <c r="T247" i="1" s="1"/>
  <c r="S224" i="1"/>
  <c r="S222" i="1" s="1"/>
  <c r="R224" i="1"/>
  <c r="R247" i="1" s="1"/>
  <c r="R246" i="1" s="1"/>
  <c r="Q224" i="1"/>
  <c r="Q222" i="1" s="1"/>
  <c r="P224" i="1"/>
  <c r="P247" i="1" s="1"/>
  <c r="O224" i="1"/>
  <c r="O222" i="1" s="1"/>
  <c r="N224" i="1"/>
  <c r="M224" i="1"/>
  <c r="M222" i="1" s="1"/>
  <c r="L224" i="1"/>
  <c r="L247" i="1" s="1"/>
  <c r="K224" i="1"/>
  <c r="K222" i="1" s="1"/>
  <c r="J224" i="1"/>
  <c r="I224" i="1"/>
  <c r="I222" i="1" s="1"/>
  <c r="H224" i="1"/>
  <c r="AB224" i="1" s="1"/>
  <c r="G224" i="1"/>
  <c r="G222" i="1" s="1"/>
  <c r="F224" i="1"/>
  <c r="E224" i="1"/>
  <c r="E222" i="1" s="1"/>
  <c r="D224" i="1"/>
  <c r="D222" i="1" s="1"/>
  <c r="AB223" i="1"/>
  <c r="AA223" i="1"/>
  <c r="Z222" i="1"/>
  <c r="Z248" i="1" s="1"/>
  <c r="V222" i="1"/>
  <c r="V248" i="1" s="1"/>
  <c r="R222" i="1"/>
  <c r="N222" i="1"/>
  <c r="N248" i="1" s="1"/>
  <c r="J222" i="1"/>
  <c r="F222" i="1"/>
  <c r="AB221" i="1"/>
  <c r="AA221" i="1"/>
  <c r="AB219" i="1"/>
  <c r="AA219" i="1"/>
  <c r="AB218" i="1"/>
  <c r="AA218" i="1"/>
  <c r="AB217" i="1"/>
  <c r="AA217" i="1"/>
  <c r="AB216" i="1"/>
  <c r="AA216" i="1"/>
  <c r="AB215" i="1"/>
  <c r="AA215" i="1"/>
  <c r="AB214" i="1"/>
  <c r="AA214" i="1"/>
  <c r="AB213" i="1"/>
  <c r="AA213" i="1"/>
  <c r="AB212" i="1"/>
  <c r="AA212" i="1"/>
  <c r="Z211" i="1"/>
  <c r="Y211" i="1"/>
  <c r="Y210" i="1" s="1"/>
  <c r="Y467" i="1" s="1"/>
  <c r="X211" i="1"/>
  <c r="W211" i="1"/>
  <c r="V211" i="1"/>
  <c r="U211" i="1"/>
  <c r="U210" i="1" s="1"/>
  <c r="U467" i="1" s="1"/>
  <c r="T211" i="1"/>
  <c r="S211" i="1"/>
  <c r="R211" i="1"/>
  <c r="Q211" i="1"/>
  <c r="Q210" i="1" s="1"/>
  <c r="Q467" i="1" s="1"/>
  <c r="P211" i="1"/>
  <c r="O211" i="1"/>
  <c r="N211" i="1"/>
  <c r="M211" i="1"/>
  <c r="M210" i="1" s="1"/>
  <c r="M467" i="1" s="1"/>
  <c r="L211" i="1"/>
  <c r="K211" i="1"/>
  <c r="J211" i="1"/>
  <c r="AA211" i="1" s="1"/>
  <c r="I211" i="1"/>
  <c r="I210" i="1" s="1"/>
  <c r="I467" i="1" s="1"/>
  <c r="H211" i="1"/>
  <c r="AB211" i="1" s="1"/>
  <c r="G211" i="1"/>
  <c r="F211" i="1"/>
  <c r="E211" i="1"/>
  <c r="E210" i="1" s="1"/>
  <c r="E467" i="1" s="1"/>
  <c r="D211" i="1"/>
  <c r="Z210" i="1"/>
  <c r="Z467" i="1" s="1"/>
  <c r="X210" i="1"/>
  <c r="W210" i="1"/>
  <c r="W467" i="1" s="1"/>
  <c r="V210" i="1"/>
  <c r="V467" i="1" s="1"/>
  <c r="T210" i="1"/>
  <c r="T467" i="1" s="1"/>
  <c r="S210" i="1"/>
  <c r="S467" i="1" s="1"/>
  <c r="R210" i="1"/>
  <c r="R467" i="1" s="1"/>
  <c r="P210" i="1"/>
  <c r="O210" i="1"/>
  <c r="O467" i="1" s="1"/>
  <c r="N210" i="1"/>
  <c r="N467" i="1" s="1"/>
  <c r="L210" i="1"/>
  <c r="L467" i="1" s="1"/>
  <c r="K210" i="1"/>
  <c r="K467" i="1" s="1"/>
  <c r="J210" i="1"/>
  <c r="H210" i="1"/>
  <c r="G210" i="1"/>
  <c r="F210" i="1"/>
  <c r="F467" i="1" s="1"/>
  <c r="D210" i="1"/>
  <c r="D467" i="1" s="1"/>
  <c r="AB209" i="1"/>
  <c r="AA209" i="1"/>
  <c r="Z203" i="1"/>
  <c r="Z244" i="1" s="1"/>
  <c r="Z243" i="1" s="1"/>
  <c r="Y203" i="1"/>
  <c r="X203" i="1"/>
  <c r="W203" i="1"/>
  <c r="V203" i="1"/>
  <c r="V244" i="1" s="1"/>
  <c r="V243" i="1" s="1"/>
  <c r="U203" i="1"/>
  <c r="T203" i="1"/>
  <c r="T244" i="1" s="1"/>
  <c r="T243" i="1" s="1"/>
  <c r="S203" i="1"/>
  <c r="R203" i="1"/>
  <c r="R244" i="1" s="1"/>
  <c r="R243" i="1" s="1"/>
  <c r="Q203" i="1"/>
  <c r="P203" i="1"/>
  <c r="O203" i="1"/>
  <c r="N203" i="1"/>
  <c r="M203" i="1"/>
  <c r="L203" i="1"/>
  <c r="L244" i="1" s="1"/>
  <c r="K203" i="1"/>
  <c r="J203" i="1"/>
  <c r="AA203" i="1" s="1"/>
  <c r="I203" i="1"/>
  <c r="H203" i="1"/>
  <c r="AB203" i="1" s="1"/>
  <c r="G203" i="1"/>
  <c r="F203" i="1"/>
  <c r="E203" i="1"/>
  <c r="D203" i="1"/>
  <c r="AB202" i="1"/>
  <c r="AA202" i="1"/>
  <c r="AB201" i="1"/>
  <c r="AA201" i="1"/>
  <c r="AB200" i="1"/>
  <c r="AA200" i="1"/>
  <c r="AB199" i="1"/>
  <c r="AA199" i="1"/>
  <c r="AB198" i="1"/>
  <c r="AA198" i="1"/>
  <c r="AB197" i="1"/>
  <c r="AA197" i="1"/>
  <c r="AB196" i="1"/>
  <c r="AA196" i="1"/>
  <c r="AB195" i="1"/>
  <c r="AA195" i="1"/>
  <c r="AB194" i="1"/>
  <c r="AA194" i="1"/>
  <c r="AB192" i="1"/>
  <c r="AA192" i="1"/>
  <c r="AB191" i="1"/>
  <c r="AA191" i="1"/>
  <c r="AB190" i="1"/>
  <c r="AA190" i="1"/>
  <c r="Z187" i="1"/>
  <c r="Z185" i="1" s="1"/>
  <c r="Y187" i="1"/>
  <c r="X187" i="1"/>
  <c r="W187" i="1"/>
  <c r="V187" i="1"/>
  <c r="V185" i="1" s="1"/>
  <c r="U187" i="1"/>
  <c r="T187" i="1"/>
  <c r="S187" i="1"/>
  <c r="S185" i="1" s="1"/>
  <c r="R187" i="1"/>
  <c r="R185" i="1" s="1"/>
  <c r="Q187" i="1"/>
  <c r="P187" i="1"/>
  <c r="O187" i="1"/>
  <c r="N187" i="1"/>
  <c r="N185" i="1" s="1"/>
  <c r="M187" i="1"/>
  <c r="L187" i="1"/>
  <c r="K187" i="1"/>
  <c r="AA187" i="1" s="1"/>
  <c r="J187" i="1"/>
  <c r="J185" i="1" s="1"/>
  <c r="I187" i="1"/>
  <c r="H187" i="1"/>
  <c r="AB187" i="1" s="1"/>
  <c r="G187" i="1"/>
  <c r="F187" i="1"/>
  <c r="F185" i="1" s="1"/>
  <c r="E187" i="1"/>
  <c r="D187" i="1"/>
  <c r="Y185" i="1"/>
  <c r="X185" i="1"/>
  <c r="X242" i="1" s="1"/>
  <c r="W185" i="1"/>
  <c r="U185" i="1"/>
  <c r="T185" i="1"/>
  <c r="T242" i="1" s="1"/>
  <c r="Q185" i="1"/>
  <c r="P185" i="1"/>
  <c r="P242" i="1" s="1"/>
  <c r="O185" i="1"/>
  <c r="M185" i="1"/>
  <c r="L185" i="1"/>
  <c r="AB185" i="1" s="1"/>
  <c r="K185" i="1"/>
  <c r="I185" i="1"/>
  <c r="H185" i="1"/>
  <c r="H242" i="1" s="1"/>
  <c r="G185" i="1"/>
  <c r="E185" i="1"/>
  <c r="D185" i="1"/>
  <c r="D242" i="1" s="1"/>
  <c r="D250" i="1" s="1"/>
  <c r="D252" i="1" s="1"/>
  <c r="AB184" i="1"/>
  <c r="AA184" i="1"/>
  <c r="AB183" i="1"/>
  <c r="AA183" i="1"/>
  <c r="AB182" i="1"/>
  <c r="AA182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AA181" i="1" s="1"/>
  <c r="J181" i="1"/>
  <c r="I181" i="1"/>
  <c r="H181" i="1"/>
  <c r="AB181" i="1" s="1"/>
  <c r="G181" i="1"/>
  <c r="F181" i="1"/>
  <c r="E181" i="1"/>
  <c r="D181" i="1"/>
  <c r="AB176" i="1"/>
  <c r="AA176" i="1"/>
  <c r="AB175" i="1"/>
  <c r="AA175" i="1"/>
  <c r="AB173" i="1"/>
  <c r="AA173" i="1"/>
  <c r="Z167" i="1"/>
  <c r="Y167" i="1"/>
  <c r="X167" i="1"/>
  <c r="W167" i="1"/>
  <c r="V167" i="1"/>
  <c r="V305" i="1" s="1"/>
  <c r="U167" i="1"/>
  <c r="U470" i="1" s="1"/>
  <c r="T167" i="1"/>
  <c r="S167" i="1"/>
  <c r="R167" i="1"/>
  <c r="Q167" i="1"/>
  <c r="P167" i="1"/>
  <c r="O167" i="1"/>
  <c r="N167" i="1"/>
  <c r="M167" i="1"/>
  <c r="L167" i="1"/>
  <c r="K167" i="1"/>
  <c r="J167" i="1"/>
  <c r="AA167" i="1" s="1"/>
  <c r="I167" i="1"/>
  <c r="H167" i="1"/>
  <c r="G167" i="1"/>
  <c r="F167" i="1"/>
  <c r="E167" i="1"/>
  <c r="D167" i="1"/>
  <c r="D470" i="1" s="1"/>
  <c r="Y160" i="1"/>
  <c r="Y165" i="1" s="1"/>
  <c r="U160" i="1"/>
  <c r="U165" i="1" s="1"/>
  <c r="Q160" i="1"/>
  <c r="Q165" i="1" s="1"/>
  <c r="M160" i="1"/>
  <c r="M165" i="1" s="1"/>
  <c r="I160" i="1"/>
  <c r="I165" i="1" s="1"/>
  <c r="E160" i="1"/>
  <c r="E165" i="1" s="1"/>
  <c r="AA158" i="1"/>
  <c r="R158" i="1"/>
  <c r="AB157" i="1"/>
  <c r="AA157" i="1"/>
  <c r="AB156" i="1"/>
  <c r="AA156" i="1"/>
  <c r="AA155" i="1"/>
  <c r="Y154" i="1"/>
  <c r="W154" i="1"/>
  <c r="U154" i="1"/>
  <c r="S154" i="1"/>
  <c r="Q154" i="1"/>
  <c r="O154" i="1"/>
  <c r="M154" i="1"/>
  <c r="K154" i="1"/>
  <c r="J154" i="1"/>
  <c r="I154" i="1"/>
  <c r="H154" i="1"/>
  <c r="AA154" i="1" s="1"/>
  <c r="G154" i="1"/>
  <c r="F154" i="1"/>
  <c r="E154" i="1"/>
  <c r="D154" i="1"/>
  <c r="Y153" i="1"/>
  <c r="W153" i="1"/>
  <c r="V153" i="1"/>
  <c r="U153" i="1"/>
  <c r="T153" i="1"/>
  <c r="S153" i="1"/>
  <c r="R153" i="1"/>
  <c r="Q153" i="1"/>
  <c r="P153" i="1"/>
  <c r="O153" i="1"/>
  <c r="N153" i="1"/>
  <c r="M153" i="1"/>
  <c r="K153" i="1"/>
  <c r="J153" i="1"/>
  <c r="I153" i="1"/>
  <c r="H153" i="1"/>
  <c r="AA153" i="1" s="1"/>
  <c r="G153" i="1"/>
  <c r="F153" i="1"/>
  <c r="E153" i="1"/>
  <c r="D153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K148" i="1"/>
  <c r="J148" i="1"/>
  <c r="I148" i="1"/>
  <c r="H148" i="1"/>
  <c r="AA148" i="1" s="1"/>
  <c r="G148" i="1"/>
  <c r="F148" i="1"/>
  <c r="E148" i="1"/>
  <c r="D148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K147" i="1"/>
  <c r="J147" i="1"/>
  <c r="I147" i="1"/>
  <c r="H147" i="1"/>
  <c r="AA147" i="1" s="1"/>
  <c r="G147" i="1"/>
  <c r="F147" i="1"/>
  <c r="E147" i="1"/>
  <c r="D147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K145" i="1"/>
  <c r="J145" i="1"/>
  <c r="I145" i="1"/>
  <c r="H145" i="1"/>
  <c r="AA145" i="1" s="1"/>
  <c r="G145" i="1"/>
  <c r="F145" i="1"/>
  <c r="E145" i="1"/>
  <c r="D145" i="1"/>
  <c r="Y139" i="1"/>
  <c r="Y465" i="1" s="1"/>
  <c r="W139" i="1"/>
  <c r="W465" i="1" s="1"/>
  <c r="V139" i="1"/>
  <c r="U139" i="1"/>
  <c r="U465" i="1" s="1"/>
  <c r="T139" i="1"/>
  <c r="S139" i="1"/>
  <c r="S465" i="1" s="1"/>
  <c r="R139" i="1"/>
  <c r="Q139" i="1"/>
  <c r="Q465" i="1" s="1"/>
  <c r="P139" i="1"/>
  <c r="O139" i="1"/>
  <c r="O465" i="1" s="1"/>
  <c r="N139" i="1"/>
  <c r="M139" i="1"/>
  <c r="M465" i="1" s="1"/>
  <c r="K139" i="1"/>
  <c r="K465" i="1" s="1"/>
  <c r="J139" i="1"/>
  <c r="J465" i="1" s="1"/>
  <c r="I139" i="1"/>
  <c r="I465" i="1" s="1"/>
  <c r="H139" i="1"/>
  <c r="H465" i="1" s="1"/>
  <c r="G139" i="1"/>
  <c r="G465" i="1" s="1"/>
  <c r="F139" i="1"/>
  <c r="F465" i="1" s="1"/>
  <c r="E139" i="1"/>
  <c r="E465" i="1" s="1"/>
  <c r="D139" i="1"/>
  <c r="D465" i="1" s="1"/>
  <c r="AA138" i="1"/>
  <c r="X138" i="1"/>
  <c r="Z138" i="1" s="1"/>
  <c r="AB138" i="1" s="1"/>
  <c r="AA133" i="1"/>
  <c r="X133" i="1"/>
  <c r="Z133" i="1" s="1"/>
  <c r="AB133" i="1" s="1"/>
  <c r="AA132" i="1"/>
  <c r="X132" i="1"/>
  <c r="Z132" i="1" s="1"/>
  <c r="AB132" i="1" s="1"/>
  <c r="AA130" i="1"/>
  <c r="X130" i="1"/>
  <c r="Z130" i="1" s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K124" i="1"/>
  <c r="J124" i="1"/>
  <c r="I124" i="1"/>
  <c r="H124" i="1"/>
  <c r="AA124" i="1" s="1"/>
  <c r="G124" i="1"/>
  <c r="F124" i="1"/>
  <c r="E124" i="1"/>
  <c r="D124" i="1"/>
  <c r="AA123" i="1"/>
  <c r="AA118" i="1"/>
  <c r="X118" i="1"/>
  <c r="Z118" i="1" s="1"/>
  <c r="AA117" i="1"/>
  <c r="X117" i="1"/>
  <c r="Z117" i="1" s="1"/>
  <c r="AA115" i="1"/>
  <c r="X115" i="1"/>
  <c r="Z115" i="1" s="1"/>
  <c r="Y109" i="1"/>
  <c r="W109" i="1"/>
  <c r="W160" i="1" s="1"/>
  <c r="W165" i="1" s="1"/>
  <c r="V109" i="1"/>
  <c r="V160" i="1" s="1"/>
  <c r="V165" i="1" s="1"/>
  <c r="U109" i="1"/>
  <c r="T109" i="1"/>
  <c r="T160" i="1" s="1"/>
  <c r="T165" i="1" s="1"/>
  <c r="S109" i="1"/>
  <c r="S160" i="1" s="1"/>
  <c r="S165" i="1" s="1"/>
  <c r="R109" i="1"/>
  <c r="R160" i="1" s="1"/>
  <c r="R165" i="1" s="1"/>
  <c r="Q109" i="1"/>
  <c r="P109" i="1"/>
  <c r="P160" i="1" s="1"/>
  <c r="P165" i="1" s="1"/>
  <c r="O109" i="1"/>
  <c r="O160" i="1" s="1"/>
  <c r="O165" i="1" s="1"/>
  <c r="N109" i="1"/>
  <c r="N160" i="1" s="1"/>
  <c r="N165" i="1" s="1"/>
  <c r="M109" i="1"/>
  <c r="L109" i="1"/>
  <c r="L160" i="1" s="1"/>
  <c r="L165" i="1" s="1"/>
  <c r="K109" i="1"/>
  <c r="K160" i="1" s="1"/>
  <c r="K165" i="1" s="1"/>
  <c r="J109" i="1"/>
  <c r="J160" i="1" s="1"/>
  <c r="J165" i="1" s="1"/>
  <c r="I109" i="1"/>
  <c r="H109" i="1"/>
  <c r="G109" i="1"/>
  <c r="G160" i="1" s="1"/>
  <c r="G165" i="1" s="1"/>
  <c r="F109" i="1"/>
  <c r="F160" i="1" s="1"/>
  <c r="F165" i="1" s="1"/>
  <c r="E109" i="1"/>
  <c r="D109" i="1"/>
  <c r="D160" i="1" s="1"/>
  <c r="D165" i="1" s="1"/>
  <c r="AA108" i="1"/>
  <c r="X108" i="1"/>
  <c r="AA107" i="1"/>
  <c r="X107" i="1"/>
  <c r="AA106" i="1"/>
  <c r="X106" i="1"/>
  <c r="AA105" i="1"/>
  <c r="X105" i="1"/>
  <c r="AA104" i="1"/>
  <c r="X104" i="1"/>
  <c r="Y103" i="1"/>
  <c r="Y96" i="1" s="1"/>
  <c r="W103" i="1"/>
  <c r="V103" i="1"/>
  <c r="U103" i="1"/>
  <c r="U96" i="1" s="1"/>
  <c r="T103" i="1"/>
  <c r="S103" i="1"/>
  <c r="R103" i="1"/>
  <c r="Q103" i="1"/>
  <c r="Q96" i="1" s="1"/>
  <c r="P103" i="1"/>
  <c r="O103" i="1"/>
  <c r="N103" i="1"/>
  <c r="M103" i="1"/>
  <c r="M96" i="1" s="1"/>
  <c r="L103" i="1"/>
  <c r="K103" i="1"/>
  <c r="J103" i="1"/>
  <c r="I103" i="1"/>
  <c r="I96" i="1" s="1"/>
  <c r="H103" i="1"/>
  <c r="G103" i="1"/>
  <c r="F103" i="1"/>
  <c r="E103" i="1"/>
  <c r="E96" i="1" s="1"/>
  <c r="D103" i="1"/>
  <c r="AA102" i="1"/>
  <c r="Z102" i="1"/>
  <c r="AB102" i="1" s="1"/>
  <c r="X102" i="1"/>
  <c r="AA101" i="1"/>
  <c r="Z101" i="1"/>
  <c r="AB101" i="1" s="1"/>
  <c r="X101" i="1"/>
  <c r="AA100" i="1"/>
  <c r="Z100" i="1"/>
  <c r="AB100" i="1" s="1"/>
  <c r="X100" i="1"/>
  <c r="AA99" i="1"/>
  <c r="Z99" i="1"/>
  <c r="AB99" i="1" s="1"/>
  <c r="X99" i="1"/>
  <c r="AA98" i="1"/>
  <c r="Z98" i="1"/>
  <c r="AB98" i="1" s="1"/>
  <c r="X98" i="1"/>
  <c r="Y97" i="1"/>
  <c r="X97" i="1"/>
  <c r="W97" i="1"/>
  <c r="V97" i="1"/>
  <c r="V96" i="1" s="1"/>
  <c r="U97" i="1"/>
  <c r="T97" i="1"/>
  <c r="S97" i="1"/>
  <c r="R97" i="1"/>
  <c r="R96" i="1" s="1"/>
  <c r="Q97" i="1"/>
  <c r="P97" i="1"/>
  <c r="O97" i="1"/>
  <c r="N97" i="1"/>
  <c r="N96" i="1" s="1"/>
  <c r="M97" i="1"/>
  <c r="L97" i="1"/>
  <c r="K97" i="1"/>
  <c r="J97" i="1"/>
  <c r="J96" i="1" s="1"/>
  <c r="I97" i="1"/>
  <c r="H97" i="1"/>
  <c r="AA97" i="1" s="1"/>
  <c r="G97" i="1"/>
  <c r="F97" i="1"/>
  <c r="F96" i="1" s="1"/>
  <c r="E97" i="1"/>
  <c r="D97" i="1"/>
  <c r="D96" i="1" s="1"/>
  <c r="AA96" i="1"/>
  <c r="W96" i="1"/>
  <c r="T96" i="1"/>
  <c r="S96" i="1"/>
  <c r="P96" i="1"/>
  <c r="O96" i="1"/>
  <c r="L96" i="1"/>
  <c r="K96" i="1"/>
  <c r="H96" i="1"/>
  <c r="G96" i="1"/>
  <c r="Y95" i="1"/>
  <c r="X95" i="1"/>
  <c r="W95" i="1"/>
  <c r="V95" i="1"/>
  <c r="U95" i="1"/>
  <c r="T95" i="1"/>
  <c r="S95" i="1"/>
  <c r="R95" i="1"/>
  <c r="Q95" i="1"/>
  <c r="P95" i="1"/>
  <c r="P81" i="1" s="1"/>
  <c r="O95" i="1"/>
  <c r="N95" i="1"/>
  <c r="M95" i="1"/>
  <c r="L95" i="1"/>
  <c r="L81" i="1" s="1"/>
  <c r="K95" i="1"/>
  <c r="J95" i="1"/>
  <c r="I95" i="1"/>
  <c r="H95" i="1"/>
  <c r="AA95" i="1" s="1"/>
  <c r="G95" i="1"/>
  <c r="F95" i="1"/>
  <c r="E95" i="1"/>
  <c r="D95" i="1"/>
  <c r="Y90" i="1"/>
  <c r="Y81" i="1" s="1"/>
  <c r="W90" i="1"/>
  <c r="V90" i="1"/>
  <c r="U90" i="1"/>
  <c r="U81" i="1" s="1"/>
  <c r="T90" i="1"/>
  <c r="S90" i="1"/>
  <c r="R90" i="1"/>
  <c r="Q90" i="1"/>
  <c r="Q81" i="1" s="1"/>
  <c r="P90" i="1"/>
  <c r="O90" i="1"/>
  <c r="N90" i="1"/>
  <c r="M90" i="1"/>
  <c r="M81" i="1" s="1"/>
  <c r="L90" i="1"/>
  <c r="K90" i="1"/>
  <c r="J90" i="1"/>
  <c r="I90" i="1"/>
  <c r="I81" i="1" s="1"/>
  <c r="H90" i="1"/>
  <c r="G90" i="1"/>
  <c r="F90" i="1"/>
  <c r="E90" i="1"/>
  <c r="E81" i="1" s="1"/>
  <c r="D90" i="1"/>
  <c r="Y89" i="1"/>
  <c r="W89" i="1"/>
  <c r="V89" i="1"/>
  <c r="V81" i="1" s="1"/>
  <c r="U89" i="1"/>
  <c r="T89" i="1"/>
  <c r="S89" i="1"/>
  <c r="R89" i="1"/>
  <c r="R81" i="1" s="1"/>
  <c r="Q89" i="1"/>
  <c r="P89" i="1"/>
  <c r="O89" i="1"/>
  <c r="N89" i="1"/>
  <c r="N81" i="1" s="1"/>
  <c r="M89" i="1"/>
  <c r="L89" i="1"/>
  <c r="K89" i="1"/>
  <c r="J89" i="1"/>
  <c r="J81" i="1" s="1"/>
  <c r="I89" i="1"/>
  <c r="H89" i="1"/>
  <c r="AA89" i="1" s="1"/>
  <c r="G89" i="1"/>
  <c r="F89" i="1"/>
  <c r="F81" i="1" s="1"/>
  <c r="E89" i="1"/>
  <c r="D89" i="1"/>
  <c r="AA87" i="1"/>
  <c r="Y87" i="1"/>
  <c r="W87" i="1"/>
  <c r="W81" i="1" s="1"/>
  <c r="V87" i="1"/>
  <c r="U87" i="1"/>
  <c r="T87" i="1"/>
  <c r="S87" i="1"/>
  <c r="S81" i="1" s="1"/>
  <c r="R87" i="1"/>
  <c r="Q87" i="1"/>
  <c r="P87" i="1"/>
  <c r="O87" i="1"/>
  <c r="O81" i="1" s="1"/>
  <c r="N87" i="1"/>
  <c r="M87" i="1"/>
  <c r="L87" i="1"/>
  <c r="K87" i="1"/>
  <c r="K81" i="1" s="1"/>
  <c r="J87" i="1"/>
  <c r="I87" i="1"/>
  <c r="H87" i="1"/>
  <c r="G87" i="1"/>
  <c r="G81" i="1" s="1"/>
  <c r="F87" i="1"/>
  <c r="E87" i="1"/>
  <c r="D87" i="1"/>
  <c r="T81" i="1"/>
  <c r="D81" i="1"/>
  <c r="AA80" i="1"/>
  <c r="X80" i="1"/>
  <c r="AA79" i="1"/>
  <c r="X79" i="1"/>
  <c r="AA78" i="1"/>
  <c r="X78" i="1"/>
  <c r="AB76" i="1"/>
  <c r="AA76" i="1"/>
  <c r="AB75" i="1"/>
  <c r="AA75" i="1"/>
  <c r="AB74" i="1"/>
  <c r="AA74" i="1"/>
  <c r="Y73" i="1"/>
  <c r="W73" i="1"/>
  <c r="U73" i="1"/>
  <c r="S73" i="1"/>
  <c r="Q73" i="1"/>
  <c r="O73" i="1"/>
  <c r="M73" i="1"/>
  <c r="K73" i="1"/>
  <c r="AA73" i="1" s="1"/>
  <c r="J73" i="1"/>
  <c r="I73" i="1"/>
  <c r="H73" i="1"/>
  <c r="AB73" i="1" s="1"/>
  <c r="G73" i="1"/>
  <c r="F73" i="1"/>
  <c r="E73" i="1"/>
  <c r="D73" i="1"/>
  <c r="AB72" i="1"/>
  <c r="AA72" i="1"/>
  <c r="AB71" i="1"/>
  <c r="AA71" i="1"/>
  <c r="Y70" i="1"/>
  <c r="W70" i="1"/>
  <c r="U70" i="1"/>
  <c r="S70" i="1"/>
  <c r="Q70" i="1"/>
  <c r="O70" i="1"/>
  <c r="M70" i="1"/>
  <c r="K70" i="1"/>
  <c r="J70" i="1"/>
  <c r="I70" i="1"/>
  <c r="H70" i="1"/>
  <c r="AA70" i="1" s="1"/>
  <c r="G70" i="1"/>
  <c r="F70" i="1"/>
  <c r="E70" i="1"/>
  <c r="D70" i="1"/>
  <c r="AB69" i="1"/>
  <c r="AA69" i="1"/>
  <c r="AB68" i="1"/>
  <c r="AA68" i="1"/>
  <c r="AB67" i="1"/>
  <c r="AA67" i="1"/>
  <c r="AB64" i="1"/>
  <c r="AA64" i="1"/>
  <c r="AB63" i="1"/>
  <c r="AA63" i="1"/>
  <c r="Y62" i="1"/>
  <c r="W62" i="1"/>
  <c r="U62" i="1"/>
  <c r="S62" i="1"/>
  <c r="Q62" i="1"/>
  <c r="O62" i="1"/>
  <c r="M62" i="1"/>
  <c r="K62" i="1"/>
  <c r="AA62" i="1" s="1"/>
  <c r="J62" i="1"/>
  <c r="I62" i="1"/>
  <c r="H62" i="1"/>
  <c r="AB62" i="1" s="1"/>
  <c r="G62" i="1"/>
  <c r="F62" i="1"/>
  <c r="E62" i="1"/>
  <c r="D62" i="1"/>
  <c r="AB61" i="1"/>
  <c r="AA61" i="1"/>
  <c r="AB60" i="1"/>
  <c r="AA60" i="1"/>
  <c r="AB59" i="1"/>
  <c r="AA59" i="1"/>
  <c r="AB58" i="1"/>
  <c r="AA58" i="1"/>
  <c r="AB57" i="1"/>
  <c r="AA57" i="1"/>
  <c r="Y56" i="1"/>
  <c r="Y55" i="1" s="1"/>
  <c r="W56" i="1"/>
  <c r="U56" i="1"/>
  <c r="S56" i="1"/>
  <c r="Q56" i="1"/>
  <c r="Q55" i="1" s="1"/>
  <c r="O56" i="1"/>
  <c r="M56" i="1"/>
  <c r="K56" i="1"/>
  <c r="J56" i="1"/>
  <c r="I56" i="1"/>
  <c r="H56" i="1"/>
  <c r="AB56" i="1" s="1"/>
  <c r="G56" i="1"/>
  <c r="F56" i="1"/>
  <c r="F55" i="1" s="1"/>
  <c r="E56" i="1"/>
  <c r="D56" i="1"/>
  <c r="W55" i="1"/>
  <c r="W53" i="1" s="1"/>
  <c r="U55" i="1"/>
  <c r="U53" i="1" s="1"/>
  <c r="S55" i="1"/>
  <c r="S53" i="1" s="1"/>
  <c r="O55" i="1"/>
  <c r="O53" i="1" s="1"/>
  <c r="M55" i="1"/>
  <c r="M53" i="1" s="1"/>
  <c r="K55" i="1"/>
  <c r="K53" i="1" s="1"/>
  <c r="I55" i="1"/>
  <c r="I53" i="1" s="1"/>
  <c r="H55" i="1"/>
  <c r="G55" i="1"/>
  <c r="G53" i="1" s="1"/>
  <c r="E55" i="1"/>
  <c r="E53" i="1" s="1"/>
  <c r="D55" i="1"/>
  <c r="D53" i="1" s="1"/>
  <c r="AB54" i="1"/>
  <c r="AA54" i="1"/>
  <c r="Y53" i="1"/>
  <c r="Q53" i="1"/>
  <c r="F53" i="1"/>
  <c r="AB52" i="1"/>
  <c r="AA52" i="1"/>
  <c r="AB47" i="1"/>
  <c r="AA47" i="1"/>
  <c r="AB46" i="1"/>
  <c r="AA46" i="1"/>
  <c r="AB44" i="1"/>
  <c r="AA44" i="1"/>
  <c r="Y38" i="1"/>
  <c r="W38" i="1"/>
  <c r="U38" i="1"/>
  <c r="S38" i="1"/>
  <c r="Q38" i="1"/>
  <c r="Q461" i="1" s="1"/>
  <c r="O38" i="1"/>
  <c r="M38" i="1"/>
  <c r="K38" i="1"/>
  <c r="J38" i="1"/>
  <c r="I38" i="1"/>
  <c r="H38" i="1"/>
  <c r="G38" i="1"/>
  <c r="F38" i="1"/>
  <c r="E38" i="1"/>
  <c r="D38" i="1"/>
  <c r="AA37" i="1"/>
  <c r="X37" i="1"/>
  <c r="Z37" i="1" s="1"/>
  <c r="Z95" i="1" s="1"/>
  <c r="AA32" i="1"/>
  <c r="X32" i="1"/>
  <c r="X90" i="1" s="1"/>
  <c r="AA31" i="1"/>
  <c r="X31" i="1"/>
  <c r="X89" i="1" s="1"/>
  <c r="AA29" i="1"/>
  <c r="X29" i="1"/>
  <c r="X350" i="1" s="1"/>
  <c r="Y23" i="1"/>
  <c r="X23" i="1"/>
  <c r="W23" i="1"/>
  <c r="V23" i="1"/>
  <c r="U23" i="1"/>
  <c r="T23" i="1"/>
  <c r="T462" i="1" s="1"/>
  <c r="S23" i="1"/>
  <c r="R23" i="1"/>
  <c r="Q23" i="1"/>
  <c r="P23" i="1"/>
  <c r="P462" i="1" s="1"/>
  <c r="O23" i="1"/>
  <c r="N23" i="1"/>
  <c r="M23" i="1"/>
  <c r="L23" i="1"/>
  <c r="L462" i="1" s="1"/>
  <c r="K23" i="1"/>
  <c r="J23" i="1"/>
  <c r="I23" i="1"/>
  <c r="H23" i="1"/>
  <c r="G23" i="1"/>
  <c r="F23" i="1"/>
  <c r="E23" i="1"/>
  <c r="D23" i="1"/>
  <c r="D462" i="1" s="1"/>
  <c r="AD20" i="1"/>
  <c r="L20" i="1"/>
  <c r="H462" i="1" l="1"/>
  <c r="AA23" i="1"/>
  <c r="AB55" i="1"/>
  <c r="Z79" i="1"/>
  <c r="AB79" i="1"/>
  <c r="Z104" i="1"/>
  <c r="Z103" i="1" s="1"/>
  <c r="X103" i="1"/>
  <c r="X96" i="1" s="1"/>
  <c r="Z106" i="1"/>
  <c r="AB106" i="1"/>
  <c r="Z108" i="1"/>
  <c r="AB108" i="1"/>
  <c r="Z145" i="1"/>
  <c r="H81" i="1"/>
  <c r="Z148" i="1"/>
  <c r="AB148" i="1" s="1"/>
  <c r="AB118" i="1"/>
  <c r="AB130" i="1"/>
  <c r="Z124" i="1"/>
  <c r="AB147" i="1"/>
  <c r="H250" i="1"/>
  <c r="AB37" i="1"/>
  <c r="G461" i="1"/>
  <c r="K461" i="1"/>
  <c r="S461" i="1"/>
  <c r="AA38" i="1"/>
  <c r="Z78" i="1"/>
  <c r="AB78" i="1"/>
  <c r="Z80" i="1"/>
  <c r="AB80" i="1"/>
  <c r="AA90" i="1"/>
  <c r="AB95" i="1"/>
  <c r="AA103" i="1"/>
  <c r="Z105" i="1"/>
  <c r="AB105" i="1"/>
  <c r="Z107" i="1"/>
  <c r="AB107" i="1" s="1"/>
  <c r="H160" i="1"/>
  <c r="AA109" i="1"/>
  <c r="AB115" i="1"/>
  <c r="AA305" i="1"/>
  <c r="AA470" i="1"/>
  <c r="Z246" i="1"/>
  <c r="AA56" i="1"/>
  <c r="J55" i="1"/>
  <c r="AB70" i="1"/>
  <c r="Z97" i="1"/>
  <c r="AB103" i="1"/>
  <c r="AB117" i="1"/>
  <c r="Z147" i="1"/>
  <c r="AB124" i="1"/>
  <c r="AA185" i="1"/>
  <c r="E305" i="1"/>
  <c r="E242" i="1"/>
  <c r="E250" i="1" s="1"/>
  <c r="E252" i="1" s="1"/>
  <c r="Q305" i="1"/>
  <c r="Q242" i="1"/>
  <c r="Q250" i="1" s="1"/>
  <c r="Q252" i="1" s="1"/>
  <c r="Q470" i="1"/>
  <c r="Y305" i="1"/>
  <c r="Y470" i="1"/>
  <c r="Y242" i="1"/>
  <c r="Y250" i="1" s="1"/>
  <c r="Y252" i="1" s="1"/>
  <c r="M462" i="1"/>
  <c r="Y462" i="1"/>
  <c r="H461" i="1"/>
  <c r="J462" i="1"/>
  <c r="R462" i="1"/>
  <c r="Z31" i="1"/>
  <c r="O461" i="1"/>
  <c r="P155" i="1"/>
  <c r="V158" i="1"/>
  <c r="G305" i="1"/>
  <c r="G470" i="1"/>
  <c r="G242" i="1"/>
  <c r="G250" i="1" s="1"/>
  <c r="G252" i="1" s="1"/>
  <c r="K305" i="1"/>
  <c r="K470" i="1"/>
  <c r="K242" i="1"/>
  <c r="K250" i="1" s="1"/>
  <c r="K252" i="1" s="1"/>
  <c r="O305" i="1"/>
  <c r="O470" i="1"/>
  <c r="O242" i="1"/>
  <c r="O250" i="1" s="1"/>
  <c r="O252" i="1" s="1"/>
  <c r="S305" i="1"/>
  <c r="S470" i="1"/>
  <c r="S242" i="1"/>
  <c r="S250" i="1" s="1"/>
  <c r="S252" i="1" s="1"/>
  <c r="W305" i="1"/>
  <c r="W470" i="1"/>
  <c r="W242" i="1"/>
  <c r="W250" i="1" s="1"/>
  <c r="W252" i="1" s="1"/>
  <c r="N244" i="1"/>
  <c r="N243" i="1" s="1"/>
  <c r="AB243" i="1" s="1"/>
  <c r="AA224" i="1"/>
  <c r="G472" i="1"/>
  <c r="G473" i="1"/>
  <c r="K472" i="1"/>
  <c r="K473" i="1"/>
  <c r="O472" i="1"/>
  <c r="O473" i="1"/>
  <c r="S472" i="1"/>
  <c r="S473" i="1"/>
  <c r="W472" i="1"/>
  <c r="W473" i="1"/>
  <c r="AA399" i="1"/>
  <c r="H374" i="1"/>
  <c r="AB399" i="1"/>
  <c r="I305" i="1"/>
  <c r="I470" i="1"/>
  <c r="I242" i="1"/>
  <c r="I250" i="1" s="1"/>
  <c r="I252" i="1" s="1"/>
  <c r="U305" i="1"/>
  <c r="U242" i="1"/>
  <c r="U250" i="1" s="1"/>
  <c r="U252" i="1" s="1"/>
  <c r="L243" i="1"/>
  <c r="E462" i="1"/>
  <c r="Q462" i="1"/>
  <c r="F462" i="1"/>
  <c r="N462" i="1"/>
  <c r="V462" i="1"/>
  <c r="Z29" i="1"/>
  <c r="Z32" i="1"/>
  <c r="E461" i="1"/>
  <c r="I461" i="1"/>
  <c r="W461" i="1"/>
  <c r="H53" i="1"/>
  <c r="G462" i="1"/>
  <c r="K462" i="1"/>
  <c r="O462" i="1"/>
  <c r="S462" i="1"/>
  <c r="W462" i="1"/>
  <c r="F461" i="1"/>
  <c r="Y461" i="1"/>
  <c r="AA139" i="1"/>
  <c r="AA465" i="1" s="1"/>
  <c r="R155" i="1"/>
  <c r="R154" i="1" s="1"/>
  <c r="R465" i="1" s="1"/>
  <c r="P158" i="1"/>
  <c r="AB235" i="1"/>
  <c r="AA236" i="1"/>
  <c r="AB247" i="1"/>
  <c r="T155" i="1"/>
  <c r="M305" i="1"/>
  <c r="M242" i="1"/>
  <c r="M250" i="1" s="1"/>
  <c r="M252" i="1" s="1"/>
  <c r="M470" i="1"/>
  <c r="I462" i="1"/>
  <c r="U462" i="1"/>
  <c r="D461" i="1"/>
  <c r="M461" i="1"/>
  <c r="U461" i="1"/>
  <c r="AB38" i="1"/>
  <c r="X87" i="1"/>
  <c r="X81" i="1" s="1"/>
  <c r="X123" i="1" s="1"/>
  <c r="N155" i="1"/>
  <c r="V155" i="1"/>
  <c r="T158" i="1"/>
  <c r="F470" i="1"/>
  <c r="F242" i="1"/>
  <c r="F250" i="1" s="1"/>
  <c r="F252" i="1" s="1"/>
  <c r="J470" i="1"/>
  <c r="J305" i="1"/>
  <c r="J242" i="1"/>
  <c r="J250" i="1" s="1"/>
  <c r="J252" i="1" s="1"/>
  <c r="L251" i="1" s="1"/>
  <c r="N470" i="1"/>
  <c r="N305" i="1"/>
  <c r="N242" i="1"/>
  <c r="R470" i="1"/>
  <c r="R305" i="1"/>
  <c r="R242" i="1"/>
  <c r="R250" i="1" s="1"/>
  <c r="V470" i="1"/>
  <c r="V242" i="1"/>
  <c r="V250" i="1" s="1"/>
  <c r="Z470" i="1"/>
  <c r="Z242" i="1"/>
  <c r="Z250" i="1" s="1"/>
  <c r="AA210" i="1"/>
  <c r="J467" i="1"/>
  <c r="F305" i="1"/>
  <c r="E470" i="1"/>
  <c r="P467" i="1"/>
  <c r="X467" i="1"/>
  <c r="AB210" i="1"/>
  <c r="H222" i="1"/>
  <c r="L222" i="1"/>
  <c r="L248" i="1" s="1"/>
  <c r="P222" i="1"/>
  <c r="P248" i="1" s="1"/>
  <c r="P246" i="1" s="1"/>
  <c r="P250" i="1" s="1"/>
  <c r="T222" i="1"/>
  <c r="T248" i="1" s="1"/>
  <c r="T246" i="1" s="1"/>
  <c r="T250" i="1" s="1"/>
  <c r="X222" i="1"/>
  <c r="X248" i="1" s="1"/>
  <c r="X246" i="1" s="1"/>
  <c r="X250" i="1" s="1"/>
  <c r="AA400" i="1"/>
  <c r="D472" i="1"/>
  <c r="T472" i="1"/>
  <c r="M473" i="1"/>
  <c r="H470" i="1"/>
  <c r="H305" i="1"/>
  <c r="L470" i="1"/>
  <c r="L305" i="1"/>
  <c r="P470" i="1"/>
  <c r="P305" i="1"/>
  <c r="T470" i="1"/>
  <c r="T305" i="1"/>
  <c r="X470" i="1"/>
  <c r="X305" i="1"/>
  <c r="AB167" i="1"/>
  <c r="F473" i="1"/>
  <c r="F472" i="1"/>
  <c r="J473" i="1"/>
  <c r="J472" i="1"/>
  <c r="N473" i="1"/>
  <c r="N472" i="1"/>
  <c r="R473" i="1"/>
  <c r="R472" i="1"/>
  <c r="V473" i="1"/>
  <c r="V472" i="1"/>
  <c r="Z473" i="1"/>
  <c r="Z472" i="1"/>
  <c r="D305" i="1"/>
  <c r="AA341" i="1"/>
  <c r="AA375" i="1"/>
  <c r="AA376" i="1"/>
  <c r="AA384" i="1"/>
  <c r="H472" i="1"/>
  <c r="X472" i="1"/>
  <c r="Q473" i="1"/>
  <c r="G467" i="1"/>
  <c r="P472" i="1"/>
  <c r="I473" i="1"/>
  <c r="Y473" i="1"/>
  <c r="AB341" i="1"/>
  <c r="AB346" i="1"/>
  <c r="AB376" i="1"/>
  <c r="AB414" i="1"/>
  <c r="AB470" i="1" l="1"/>
  <c r="X153" i="1"/>
  <c r="X109" i="1"/>
  <c r="Z96" i="1"/>
  <c r="AB96" i="1" s="1"/>
  <c r="AA55" i="1"/>
  <c r="J53" i="1"/>
  <c r="J461" i="1" s="1"/>
  <c r="AB242" i="1"/>
  <c r="AA81" i="1"/>
  <c r="AB248" i="1"/>
  <c r="N250" i="1"/>
  <c r="AB461" i="1"/>
  <c r="L246" i="1"/>
  <c r="AA53" i="1"/>
  <c r="AA461" i="1" s="1"/>
  <c r="AB53" i="1"/>
  <c r="Z90" i="1"/>
  <c r="AB90" i="1" s="1"/>
  <c r="AB32" i="1"/>
  <c r="AB244" i="1"/>
  <c r="N158" i="1"/>
  <c r="Z89" i="1"/>
  <c r="AB89" i="1" s="1"/>
  <c r="AB31" i="1"/>
  <c r="H165" i="1"/>
  <c r="AA160" i="1"/>
  <c r="AA242" i="1"/>
  <c r="AA462" i="1"/>
  <c r="AA222" i="1"/>
  <c r="AB222" i="1"/>
  <c r="V154" i="1"/>
  <c r="V465" i="1" s="1"/>
  <c r="T154" i="1"/>
  <c r="T465" i="1" s="1"/>
  <c r="Z350" i="1"/>
  <c r="AB350" i="1" s="1"/>
  <c r="Z87" i="1"/>
  <c r="Z23" i="1"/>
  <c r="AB29" i="1"/>
  <c r="AA374" i="1"/>
  <c r="H373" i="1"/>
  <c r="AB374" i="1"/>
  <c r="P154" i="1"/>
  <c r="P465" i="1" s="1"/>
  <c r="AB97" i="1"/>
  <c r="AB87" i="1"/>
  <c r="H252" i="1"/>
  <c r="AA250" i="1"/>
  <c r="AB145" i="1"/>
  <c r="AB104" i="1"/>
  <c r="AB23" i="1" l="1"/>
  <c r="Z305" i="1"/>
  <c r="X160" i="1"/>
  <c r="AB373" i="1"/>
  <c r="AB467" i="1" s="1"/>
  <c r="AA373" i="1"/>
  <c r="AA467" i="1" s="1"/>
  <c r="H467" i="1"/>
  <c r="Z81" i="1"/>
  <c r="AB246" i="1"/>
  <c r="L250" i="1"/>
  <c r="X139" i="1"/>
  <c r="N154" i="1"/>
  <c r="AB250" i="1" l="1"/>
  <c r="L252" i="1"/>
  <c r="N251" i="1" s="1"/>
  <c r="N252" i="1" s="1"/>
  <c r="P251" i="1" s="1"/>
  <c r="P252" i="1" s="1"/>
  <c r="R251" i="1" s="1"/>
  <c r="R252" i="1" s="1"/>
  <c r="T251" i="1" s="1"/>
  <c r="T252" i="1" s="1"/>
  <c r="V251" i="1" s="1"/>
  <c r="V252" i="1" s="1"/>
  <c r="X251" i="1" s="1"/>
  <c r="X252" i="1" s="1"/>
  <c r="Z251" i="1" s="1"/>
  <c r="Z252" i="1" s="1"/>
  <c r="N465" i="1"/>
  <c r="AB305" i="1"/>
  <c r="Z123" i="1"/>
  <c r="AB81" i="1"/>
  <c r="X155" i="1"/>
  <c r="X462" i="1"/>
  <c r="X165" i="1"/>
  <c r="Z153" i="1" l="1"/>
  <c r="Z109" i="1"/>
  <c r="AB123" i="1"/>
  <c r="X158" i="1"/>
  <c r="Z160" i="1" l="1"/>
  <c r="AB109" i="1"/>
  <c r="Z139" i="1"/>
  <c r="AB153" i="1"/>
  <c r="X154" i="1"/>
  <c r="Z155" i="1" l="1"/>
  <c r="Z158" i="1"/>
  <c r="AB158" i="1" s="1"/>
  <c r="Z462" i="1"/>
  <c r="AB139" i="1"/>
  <c r="X465" i="1"/>
  <c r="Z165" i="1"/>
  <c r="AB160" i="1"/>
  <c r="Z154" i="1" l="1"/>
  <c r="AB155" i="1"/>
  <c r="AB462" i="1"/>
  <c r="Z465" i="1" l="1"/>
  <c r="AB154" i="1"/>
  <c r="AB465" i="1" s="1"/>
</calcChain>
</file>

<file path=xl/comments1.xml><?xml version="1.0" encoding="utf-8"?>
<comments xmlns="http://schemas.openxmlformats.org/spreadsheetml/2006/main">
  <authors>
    <author>Сарварова Оксана Михайловна</author>
  </authors>
  <commentList>
    <comment ref="AM162" authorId="0">
      <text>
        <r>
          <rPr>
            <b/>
            <sz val="9"/>
            <color indexed="81"/>
            <rFont val="Tahoma"/>
            <family val="2"/>
            <charset val="204"/>
          </rPr>
          <t>Сарварова Оксана Михайловна:</t>
        </r>
        <r>
          <rPr>
            <sz val="9"/>
            <color indexed="81"/>
            <rFont val="Tahoma"/>
            <family val="2"/>
            <charset val="204"/>
          </rPr>
          <t xml:space="preserve">
в этой ячейке была другая формула в 7 финмодели была другая формула</t>
        </r>
      </text>
    </comment>
    <comment ref="B471" authorId="0">
      <text>
        <r>
          <rPr>
            <b/>
            <sz val="9"/>
            <color indexed="81"/>
            <rFont val="Tahoma"/>
            <family val="2"/>
            <charset val="204"/>
          </rPr>
          <t>Сарварова Оксана Михайловна:</t>
        </r>
        <r>
          <rPr>
            <sz val="9"/>
            <color indexed="81"/>
            <rFont val="Tahoma"/>
            <family val="2"/>
            <charset val="204"/>
          </rPr>
          <t xml:space="preserve">
проверка с 7 фин моделью
</t>
        </r>
      </text>
    </comment>
  </commentList>
</comments>
</file>

<file path=xl/sharedStrings.xml><?xml version="1.0" encoding="utf-8"?>
<sst xmlns="http://schemas.openxmlformats.org/spreadsheetml/2006/main" count="11484" uniqueCount="719">
  <si>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</si>
  <si>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</si>
  <si>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</si>
  <si>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</si>
  <si>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</si>
  <si>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</si>
  <si>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</si>
  <si>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</si>
  <si>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</si>
  <si>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</si>
  <si>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 xml:space="preserve"> данные изменились по сравнению с 7 финмоделью</t>
  </si>
  <si>
    <t>перепривязаны формулы, изменились данные в диапозоне d - ab, поэтому нужно заменить 7 финмодель с учетом замечаний МЭ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</si>
  <si>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</si>
  <si>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</si>
  <si>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</si>
  <si>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</si>
  <si>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</si>
  <si>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</si>
  <si>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</si>
  <si>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</si>
  <si>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</si>
  <si>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</si>
  <si>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</si>
  <si>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</si>
  <si>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</si>
  <si>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</si>
  <si>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</si>
  <si>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</si>
  <si>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</si>
  <si>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Проверка с финансистами</t>
  </si>
  <si>
    <t>Факт</t>
  </si>
  <si>
    <t>Утвержденный план</t>
  </si>
  <si>
    <t>Предложение по корректировке  утвержденного плана</t>
  </si>
  <si>
    <t>Факт (ожид.)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</si>
  <si>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</si>
  <si>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</si>
  <si>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</si>
  <si>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</si>
  <si>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</si>
  <si>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</si>
  <si>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</si>
  <si>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</si>
  <si>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</si>
  <si>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-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</si>
  <si>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</si>
  <si>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</si>
  <si>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</si>
  <si>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</si>
  <si>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</si>
  <si>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</si>
  <si>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</si>
  <si>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</si>
  <si>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</si>
  <si>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</si>
  <si>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</si>
  <si>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</si>
  <si>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</si>
  <si>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</si>
  <si>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</si>
  <si>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</si>
  <si>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</si>
  <si>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</si>
  <si>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</si>
  <si>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</si>
  <si>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</si>
  <si>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</si>
  <si>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</si>
  <si>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</si>
  <si>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</si>
  <si>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</si>
  <si>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</si>
  <si>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</si>
  <si>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</si>
  <si>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</si>
  <si>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</si>
  <si>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</si>
  <si>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</si>
  <si>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</si>
  <si>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</si>
  <si>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</si>
  <si>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</si>
  <si>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</si>
  <si>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</si>
  <si>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</si>
  <si>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</si>
  <si>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</si>
  <si>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</si>
  <si>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</si>
  <si>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</si>
  <si>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</si>
  <si>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</si>
  <si>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</si>
  <si>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</si>
  <si>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</si>
  <si>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</si>
  <si>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</si>
  <si>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</si>
  <si>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</si>
  <si>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</si>
  <si>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</si>
  <si>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</si>
  <si>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</si>
  <si>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</si>
  <si>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</si>
  <si>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</si>
  <si>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</si>
  <si>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</si>
  <si>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</si>
  <si>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</si>
  <si>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</si>
  <si>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</si>
  <si>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</si>
  <si>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</si>
  <si>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</si>
  <si>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</si>
  <si>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</si>
  <si>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</si>
  <si>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</si>
  <si>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</si>
  <si>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</si>
  <si>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</si>
  <si>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</si>
  <si>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</si>
  <si>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</si>
  <si>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</si>
  <si>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</si>
  <si>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</si>
  <si>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</si>
  <si>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</si>
  <si>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</si>
  <si>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</si>
  <si>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</si>
  <si>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</si>
  <si>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</si>
  <si>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</si>
  <si>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</si>
  <si>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</si>
  <si>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</si>
  <si>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</si>
  <si>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</si>
  <si>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</si>
  <si>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</si>
  <si>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</si>
  <si>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</si>
  <si>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</si>
  <si>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</si>
  <si>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</si>
  <si>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</si>
  <si>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</si>
  <si>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</si>
  <si>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</si>
  <si>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</si>
  <si>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</si>
  <si>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</si>
  <si>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</si>
  <si>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</si>
  <si>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</si>
  <si>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</si>
  <si>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</si>
  <si>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</si>
  <si>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</si>
  <si>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</si>
  <si>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</si>
  <si>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</si>
  <si>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</si>
  <si>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</si>
  <si>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</si>
  <si>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</si>
  <si>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</si>
  <si>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</si>
  <si>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</si>
  <si>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</si>
  <si>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</si>
  <si>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</si>
  <si>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</si>
  <si>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</si>
  <si>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</si>
  <si>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</si>
  <si>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</si>
  <si>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</si>
  <si>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</si>
  <si>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</si>
  <si>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</si>
  <si>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</si>
  <si>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</si>
  <si>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</si>
  <si>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</si>
  <si>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</si>
  <si>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</si>
  <si>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</si>
  <si>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</si>
  <si>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</si>
  <si>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</si>
  <si>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</si>
  <si>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</si>
  <si>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</si>
  <si>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</si>
  <si>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</si>
  <si>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</si>
  <si>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</si>
  <si>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</si>
  <si>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</si>
  <si>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</si>
  <si>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</si>
  <si>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</si>
  <si>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</si>
  <si>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</si>
  <si>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</si>
  <si>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</si>
  <si>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</si>
  <si>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</si>
  <si>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</si>
  <si>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</si>
  <si>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</si>
  <si>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</si>
  <si>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</si>
  <si>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</si>
  <si>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</si>
  <si>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</si>
  <si>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</si>
  <si>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</si>
  <si>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</si>
  <si>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</si>
  <si>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</si>
  <si>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</si>
  <si>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</si>
  <si>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</si>
  <si>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</si>
  <si>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</si>
  <si>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</si>
  <si>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</si>
  <si>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</si>
  <si>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</si>
  <si>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</si>
  <si>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</si>
  <si>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</si>
  <si>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</si>
  <si>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</si>
  <si>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</si>
  <si>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</si>
  <si>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</si>
  <si>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</si>
  <si>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</si>
  <si>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</si>
  <si>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</si>
  <si>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</si>
  <si>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</si>
  <si>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</si>
  <si>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</si>
  <si>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</si>
  <si>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</si>
  <si>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</si>
  <si>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</si>
  <si>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</si>
  <si>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</si>
  <si>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</si>
  <si>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</si>
  <si>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</si>
  <si>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</si>
  <si>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</si>
  <si>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</si>
  <si>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</si>
  <si>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</si>
  <si>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</si>
  <si>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</si>
  <si>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</si>
  <si>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</si>
  <si>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</si>
  <si>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</si>
  <si>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</si>
  <si>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</si>
  <si>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</si>
  <si>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</si>
  <si>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</si>
  <si>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</si>
  <si>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</si>
  <si>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</si>
  <si>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</si>
  <si>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</si>
  <si>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</si>
  <si>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</si>
  <si>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</si>
  <si>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</si>
  <si>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</si>
  <si>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</si>
  <si>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</si>
  <si>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</si>
  <si>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</si>
  <si>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</si>
  <si>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</si>
  <si>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</si>
  <si>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</si>
  <si>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</si>
  <si>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</si>
  <si>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</si>
  <si>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</si>
  <si>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</si>
  <si>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</si>
  <si>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</si>
  <si>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</si>
  <si>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</si>
  <si>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</si>
  <si>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</si>
  <si>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</si>
  <si>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</si>
  <si>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</si>
  <si>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</si>
  <si>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</si>
  <si>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</si>
  <si>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</si>
  <si>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</si>
  <si>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</si>
  <si>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</si>
  <si>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</si>
  <si>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</si>
  <si>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</si>
  <si>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</si>
  <si>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</si>
  <si>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</si>
  <si>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</si>
  <si>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</si>
  <si>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</si>
  <si>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</si>
  <si>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</si>
  <si>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</si>
  <si>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</si>
  <si>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</si>
  <si>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</si>
  <si>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</si>
  <si>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</si>
  <si>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</si>
  <si>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</si>
  <si>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</si>
  <si>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</si>
  <si>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</si>
  <si>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</si>
  <si>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</si>
  <si>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</si>
  <si>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</si>
  <si>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</si>
  <si>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</si>
  <si>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</si>
  <si>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</si>
  <si>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</si>
  <si>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</si>
  <si>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</si>
  <si>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</si>
  <si>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</si>
  <si>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</si>
  <si>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</si>
  <si>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</si>
  <si>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</si>
  <si>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</si>
  <si>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</si>
  <si>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</si>
  <si>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</si>
  <si>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</si>
  <si>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</si>
  <si>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</si>
  <si>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</si>
  <si>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</si>
  <si>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</si>
  <si>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</si>
  <si>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</si>
  <si>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</si>
  <si>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</si>
  <si>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</si>
  <si>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</si>
  <si>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</si>
  <si>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</si>
  <si>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</si>
  <si>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</si>
  <si>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</si>
  <si>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</si>
  <si>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</si>
  <si>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</si>
  <si>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</si>
  <si>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</si>
  <si>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</si>
  <si>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</si>
  <si>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</si>
  <si>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</si>
  <si>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</si>
  <si>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</si>
  <si>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</si>
  <si>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</si>
  <si>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</si>
  <si>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</si>
  <si>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</si>
  <si>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</si>
  <si>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</si>
  <si>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</si>
  <si>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</si>
  <si>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</si>
  <si>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</si>
  <si>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</si>
  <si>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</si>
  <si>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</si>
  <si>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</si>
  <si>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</si>
  <si>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</si>
  <si>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</si>
  <si>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</si>
  <si>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</si>
  <si>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</si>
  <si>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</si>
  <si>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</si>
  <si>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</si>
  <si>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</si>
  <si>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</si>
  <si>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</si>
  <si>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</si>
  <si>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</si>
  <si>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</si>
  <si>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</si>
  <si>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</si>
  <si>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</si>
  <si>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</si>
  <si>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</si>
  <si>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</si>
  <si>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</si>
  <si>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</si>
  <si>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</si>
  <si>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</si>
  <si>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</si>
  <si>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</si>
  <si>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</si>
  <si>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</si>
  <si>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</si>
  <si>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</si>
  <si>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</si>
  <si>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</si>
  <si>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</si>
  <si>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</si>
  <si>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</si>
  <si>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</si>
  <si>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</si>
  <si>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</si>
  <si>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</si>
  <si>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</si>
  <si>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</si>
  <si>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</si>
  <si>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</si>
  <si>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</si>
  <si>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</si>
  <si>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</si>
  <si>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</si>
  <si>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</si>
  <si>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</si>
  <si>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</si>
  <si>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</si>
  <si>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</si>
  <si>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</si>
  <si>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</si>
  <si>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</si>
  <si>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</si>
  <si>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</si>
  <si>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</si>
  <si>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</si>
  <si>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</si>
  <si>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</si>
  <si>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</si>
  <si>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</si>
  <si>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</si>
  <si>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</si>
  <si>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</si>
  <si>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</si>
  <si>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</si>
  <si>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</si>
  <si>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</si>
  <si>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</si>
  <si>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</si>
  <si>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</si>
  <si>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</si>
  <si>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</si>
  <si>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</si>
  <si>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</si>
  <si>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</si>
  <si>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</si>
  <si>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</si>
  <si>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</si>
  <si>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</si>
  <si>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</si>
  <si>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</si>
  <si>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</si>
  <si>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</si>
  <si>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</si>
  <si>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</si>
  <si>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</si>
  <si>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</si>
  <si>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</si>
  <si>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</si>
  <si>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</si>
  <si>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</si>
  <si>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</si>
  <si>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</si>
  <si>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</si>
  <si>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</si>
  <si>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</si>
  <si>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</si>
  <si>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</si>
  <si>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</si>
  <si>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</si>
  <si>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</si>
  <si>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</si>
  <si>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</si>
  <si>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</si>
  <si>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</si>
  <si>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</si>
  <si>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</si>
  <si>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</si>
  <si>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</si>
  <si>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</si>
  <si>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</si>
  <si>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</si>
  <si>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</si>
  <si>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</si>
  <si>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</si>
  <si>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</si>
  <si>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</si>
  <si>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</si>
  <si>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</si>
  <si>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</si>
  <si>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</si>
  <si>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</si>
  <si>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</si>
  <si>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</si>
  <si>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</si>
  <si>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</si>
  <si>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</si>
  <si>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</si>
  <si>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</si>
  <si>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</si>
  <si>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</si>
  <si>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</si>
  <si>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</si>
  <si>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</si>
  <si>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</si>
  <si>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</si>
  <si>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</si>
  <si>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</si>
  <si>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</si>
  <si>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</si>
  <si>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</si>
  <si>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</si>
  <si>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</si>
  <si>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</si>
  <si>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</si>
  <si>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</si>
  <si>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</si>
  <si>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</si>
  <si>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</si>
  <si>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</si>
  <si>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</si>
  <si>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</si>
  <si>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</si>
  <si>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даные были не заполнены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</si>
  <si>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</si>
  <si>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</si>
  <si>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</si>
  <si>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</si>
  <si>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</si>
  <si>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</si>
  <si>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</si>
  <si>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</si>
  <si>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</si>
  <si>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</si>
  <si>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</si>
  <si>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</si>
  <si>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</si>
  <si>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</si>
  <si>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</si>
  <si>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</si>
  <si>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</si>
  <si>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</si>
  <si>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</si>
  <si>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</si>
  <si>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</si>
  <si>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</si>
  <si>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</si>
  <si>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</si>
  <si>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</si>
  <si>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</si>
  <si>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</si>
  <si>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</si>
  <si>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</si>
  <si>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</si>
  <si>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</si>
  <si>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</si>
  <si>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</si>
  <si>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</si>
  <si>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</si>
  <si>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</si>
  <si>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</si>
  <si>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</si>
  <si>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</si>
  <si>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</si>
  <si>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</si>
  <si>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</si>
  <si>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</si>
  <si>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</si>
  <si>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</si>
  <si>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</si>
  <si>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</si>
  <si>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</si>
  <si>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</si>
  <si>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</si>
  <si>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</si>
  <si>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</si>
  <si>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</si>
  <si>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</si>
  <si>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</si>
  <si>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</si>
  <si>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</si>
  <si>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</si>
  <si>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</si>
  <si>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</si>
  <si>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</si>
  <si>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</si>
  <si>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</si>
  <si>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</si>
  <si>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</si>
  <si>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</si>
  <si>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</si>
  <si>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</si>
  <si>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</si>
  <si>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</si>
  <si>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</si>
  <si>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</si>
  <si>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</si>
  <si>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</si>
  <si>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</si>
  <si>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</si>
  <si>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</si>
  <si>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</si>
  <si>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</si>
  <si>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</si>
  <si>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</si>
  <si>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</si>
  <si>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</si>
  <si>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</si>
  <si>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</si>
  <si>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</si>
  <si>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</si>
  <si>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</si>
  <si>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</si>
  <si>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</si>
  <si>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</si>
  <si>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</si>
  <si>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</si>
  <si>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</si>
  <si>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</si>
  <si>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</si>
  <si>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</si>
  <si>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</si>
  <si>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</si>
  <si>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</si>
  <si>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</si>
  <si>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</si>
  <si>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</si>
  <si>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</si>
  <si>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</si>
  <si>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</si>
  <si>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</si>
  <si>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</si>
  <si>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</si>
  <si>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</si>
  <si>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</si>
  <si>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</si>
  <si>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</si>
  <si>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</si>
  <si>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</si>
  <si>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</si>
  <si>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</si>
  <si>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</si>
  <si>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</si>
  <si>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</si>
  <si>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</si>
  <si>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</si>
  <si>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</si>
  <si>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</si>
  <si>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</si>
  <si>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</si>
  <si>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</si>
  <si>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</si>
  <si>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</si>
  <si>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</si>
  <si>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</si>
  <si>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</si>
  <si>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</si>
  <si>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</si>
  <si>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</si>
  <si>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</si>
  <si>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</si>
  <si>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</si>
  <si>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</si>
  <si>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</si>
  <si>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</si>
  <si>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</si>
  <si>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</si>
  <si>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</si>
  <si>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</si>
  <si>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</si>
  <si>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</si>
  <si>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</si>
  <si>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</si>
  <si>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</si>
  <si>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</si>
  <si>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</si>
  <si>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</si>
  <si>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</si>
  <si>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</si>
  <si>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</si>
  <si>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</si>
  <si>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</si>
  <si>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проверка</t>
  </si>
  <si>
    <t>проверка = 7 финплан - 7 фин план с учетом замеч МЭ</t>
  </si>
  <si>
    <t>проверка по сумме</t>
  </si>
  <si>
    <r>
      <t xml:space="preserve">Инвестиционная программа    </t>
    </r>
    <r>
      <rPr>
        <u/>
        <sz val="14"/>
        <rFont val="Times New Roman"/>
        <family val="1"/>
        <charset val="204"/>
      </rPr>
      <t xml:space="preserve">Публичного акционерного общества «Межрегиональная распределительная сетевая компания Северо-Запада»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</si>
</sst>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"/>
    <numFmt numFmtId="165" formatCode="0.0%"/>
    <numFmt numFmtId="166" formatCode="_-* #,##0.0\ _₽_-;\-* #,##0.0\ _₽_-;_-* &quot;-&quot;?\ _₽_-;_-@_-"/>
    <numFmt numFmtId="167" formatCode="#,##0.0_ ;\-#,##0.0\ "/>
    <numFmt numFmtId="168" formatCode="0.0"/>
    <numFmt numFmtId="169" formatCode="_-* #,##0.00_р_._-;\-* #,##0.00_р_._-;_-* &quot;-&quot;??_р_._-;_-@_-"/>
    <numFmt numFmtId="170" formatCode="#,##0_ ;\-#,##0\ "/>
    <numFmt numFmtId="171" formatCode="_-* #,##0.00\ _р_._-;\-* #,##0.00\ _р_._-;_-* &quot;-&quot;??\ _р_._-;_-@_-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9" fillId="0" borderId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20" borderId="0" applyNumberFormat="0" applyBorder="0" applyAlignment="0" applyProtection="0"/>
    <xf numFmtId="0" fontId="30" fillId="8" borderId="6" applyNumberFormat="0" applyAlignment="0" applyProtection="0"/>
    <xf numFmtId="0" fontId="31" fillId="21" borderId="7" applyNumberFormat="0" applyAlignment="0" applyProtection="0"/>
    <xf numFmtId="0" fontId="32" fillId="21" borderId="6" applyNumberFormat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11" applyNumberFormat="0" applyFill="0" applyAlignment="0" applyProtection="0"/>
    <xf numFmtId="0" fontId="37" fillId="22" borderId="12" applyNumberFormat="0" applyAlignment="0" applyProtection="0"/>
    <xf numFmtId="0" fontId="38" fillId="0" borderId="0" applyNumberFormat="0" applyFill="0" applyBorder="0" applyAlignment="0" applyProtection="0"/>
    <xf numFmtId="0" fontId="39" fillId="23" borderId="0" applyNumberFormat="0" applyBorder="0" applyAlignment="0" applyProtection="0"/>
    <xf numFmtId="0" fontId="40" fillId="0" borderId="0"/>
    <xf numFmtId="0" fontId="41" fillId="0" borderId="0"/>
    <xf numFmtId="0" fontId="40" fillId="0" borderId="0"/>
    <xf numFmtId="0" fontId="40" fillId="0" borderId="0"/>
    <xf numFmtId="0" fontId="2" fillId="0" borderId="0"/>
    <xf numFmtId="0" fontId="1" fillId="0" borderId="0"/>
    <xf numFmtId="0" fontId="41" fillId="0" borderId="0"/>
    <xf numFmtId="0" fontId="2" fillId="0" borderId="0"/>
    <xf numFmtId="0" fontId="41" fillId="0" borderId="0"/>
    <xf numFmtId="0" fontId="4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1" fillId="0" borderId="0"/>
    <xf numFmtId="0" fontId="2" fillId="0" borderId="0"/>
    <xf numFmtId="0" fontId="44" fillId="4" borderId="0" applyNumberFormat="0" applyBorder="0" applyAlignment="0" applyProtection="0"/>
    <xf numFmtId="0" fontId="45" fillId="0" borderId="0" applyNumberFormat="0" applyFill="0" applyBorder="0" applyAlignment="0" applyProtection="0"/>
    <xf numFmtId="0" fontId="27" fillId="24" borderId="13" applyNumberFormat="0" applyFont="0" applyAlignment="0" applyProtection="0"/>
    <xf numFmtId="9" fontId="41" fillId="0" borderId="0" applyFont="0" applyFill="0" applyBorder="0" applyAlignment="0" applyProtection="0"/>
    <xf numFmtId="9" fontId="46" fillId="0" borderId="0" applyFill="0" applyBorder="0" applyAlignment="0" applyProtection="0"/>
    <xf numFmtId="9" fontId="4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8" fillId="0" borderId="14" applyNumberFormat="0" applyFill="0" applyAlignment="0" applyProtection="0"/>
    <xf numFmtId="0" fontId="49" fillId="0" borderId="0"/>
    <xf numFmtId="0" fontId="50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170" fontId="41" fillId="0" borderId="0" applyFont="0" applyFill="0" applyBorder="0" applyAlignment="0" applyProtection="0"/>
    <xf numFmtId="171" fontId="1" fillId="0" borderId="0" applyFont="0" applyFill="0" applyBorder="0" applyAlignment="0" applyProtection="0"/>
    <xf numFmtId="169" fontId="51" fillId="0" borderId="0" applyFont="0" applyFill="0" applyBorder="0" applyAlignment="0" applyProtection="0"/>
    <xf numFmtId="171" fontId="29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2" fillId="5" borderId="0" applyNumberFormat="0" applyBorder="0" applyAlignment="0" applyProtection="0"/>
  </cellStyleXfs>
  <cellXfs count="118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49" fontId="4" fillId="2" borderId="0" xfId="2" applyNumberFormat="1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2" fillId="2" borderId="0" xfId="2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vertical="center"/>
    </xf>
    <xf numFmtId="0" fontId="8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justify" vertical="center"/>
    </xf>
    <xf numFmtId="49" fontId="4" fillId="2" borderId="0" xfId="2" applyNumberFormat="1" applyFont="1" applyFill="1"/>
    <xf numFmtId="0" fontId="9" fillId="2" borderId="0" xfId="2" applyFont="1" applyFill="1"/>
    <xf numFmtId="0" fontId="11" fillId="2" borderId="0" xfId="2" applyFont="1" applyFill="1"/>
    <xf numFmtId="0" fontId="12" fillId="2" borderId="0" xfId="2" applyFont="1" applyFill="1"/>
    <xf numFmtId="0" fontId="14" fillId="2" borderId="1" xfId="2" applyFont="1" applyFill="1" applyBorder="1" applyAlignment="1">
      <alignment horizontal="center" vertical="center" wrapText="1"/>
    </xf>
    <xf numFmtId="0" fontId="15" fillId="2" borderId="0" xfId="2" applyFont="1" applyFill="1"/>
    <xf numFmtId="0" fontId="16" fillId="2" borderId="2" xfId="2" applyFont="1" applyFill="1" applyBorder="1" applyAlignment="1">
      <alignment wrapText="1"/>
    </xf>
    <xf numFmtId="0" fontId="17" fillId="2" borderId="1" xfId="2" applyFont="1" applyFill="1" applyBorder="1" applyAlignment="1">
      <alignment horizontal="center" vertical="center" wrapText="1"/>
    </xf>
    <xf numFmtId="0" fontId="17" fillId="2" borderId="0" xfId="2" applyFont="1" applyFill="1"/>
    <xf numFmtId="164" fontId="18" fillId="2" borderId="3" xfId="2" applyNumberFormat="1" applyFont="1" applyFill="1" applyBorder="1"/>
    <xf numFmtId="3" fontId="19" fillId="2" borderId="1" xfId="2" applyNumberFormat="1" applyFont="1" applyFill="1" applyBorder="1" applyAlignment="1">
      <alignment horizontal="center" vertical="center"/>
    </xf>
    <xf numFmtId="3" fontId="19" fillId="2" borderId="1" xfId="2" applyNumberFormat="1" applyFont="1" applyFill="1" applyBorder="1" applyAlignment="1">
      <alignment horizontal="center" vertical="center" wrapText="1"/>
    </xf>
    <xf numFmtId="49" fontId="20" fillId="2" borderId="1" xfId="2" applyNumberFormat="1" applyFont="1" applyFill="1" applyBorder="1" applyAlignment="1">
      <alignment horizontal="center" vertical="center" wrapText="1"/>
    </xf>
    <xf numFmtId="3" fontId="19" fillId="2" borderId="0" xfId="2" applyNumberFormat="1" applyFont="1" applyFill="1" applyAlignment="1">
      <alignment vertical="center"/>
    </xf>
    <xf numFmtId="3" fontId="21" fillId="2" borderId="0" xfId="2" applyNumberFormat="1" applyFont="1" applyFill="1" applyAlignment="1">
      <alignment vertical="center"/>
    </xf>
    <xf numFmtId="0" fontId="11" fillId="2" borderId="0" xfId="2" applyFont="1" applyFill="1" applyAlignment="1">
      <alignment vertical="center"/>
    </xf>
    <xf numFmtId="0" fontId="12" fillId="2" borderId="0" xfId="2" applyFont="1" applyFill="1" applyAlignment="1">
      <alignment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49" fontId="15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3" fontId="11" fillId="2" borderId="0" xfId="2" applyNumberFormat="1" applyFont="1" applyFill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indent="1"/>
    </xf>
    <xf numFmtId="49" fontId="4" fillId="2" borderId="1" xfId="2" applyNumberFormat="1" applyFont="1" applyFill="1" applyBorder="1" applyAlignment="1">
      <alignment horizontal="center" vertical="center"/>
    </xf>
    <xf numFmtId="0" fontId="9" fillId="2" borderId="0" xfId="2" applyFont="1" applyFill="1" applyAlignment="1">
      <alignment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left" vertical="center" indent="3"/>
    </xf>
    <xf numFmtId="0" fontId="2" fillId="2" borderId="1" xfId="2" applyFont="1" applyFill="1" applyBorder="1" applyAlignment="1">
      <alignment horizontal="left" vertical="center" wrapText="1" indent="3"/>
    </xf>
    <xf numFmtId="0" fontId="2" fillId="2" borderId="1" xfId="0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left" vertical="center" wrapText="1" indent="5"/>
    </xf>
    <xf numFmtId="0" fontId="2" fillId="2" borderId="1" xfId="0" applyFont="1" applyFill="1" applyBorder="1" applyAlignment="1">
      <alignment horizontal="left" vertical="center" wrapText="1" indent="7"/>
    </xf>
    <xf numFmtId="49" fontId="11" fillId="2" borderId="1" xfId="2" applyNumberFormat="1" applyFont="1" applyFill="1" applyBorder="1" applyAlignment="1">
      <alignment vertical="center"/>
    </xf>
    <xf numFmtId="164" fontId="4" fillId="2" borderId="1" xfId="2" applyNumberFormat="1" applyFont="1" applyFill="1" applyBorder="1" applyAlignment="1">
      <alignment vertical="center"/>
    </xf>
    <xf numFmtId="164" fontId="12" fillId="2" borderId="0" xfId="2" applyNumberFormat="1" applyFont="1" applyFill="1" applyAlignment="1">
      <alignment vertical="center"/>
    </xf>
    <xf numFmtId="49" fontId="19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center" wrapText="1" indent="1"/>
    </xf>
    <xf numFmtId="49" fontId="20" fillId="2" borderId="1" xfId="2" applyNumberFormat="1" applyFont="1" applyFill="1" applyBorder="1" applyAlignment="1">
      <alignment horizontal="center" vertical="center"/>
    </xf>
    <xf numFmtId="0" fontId="19" fillId="2" borderId="0" xfId="2" applyFont="1" applyFill="1" applyAlignment="1">
      <alignment vertical="center"/>
    </xf>
    <xf numFmtId="0" fontId="21" fillId="2" borderId="0" xfId="2" applyFont="1" applyFill="1" applyAlignment="1">
      <alignment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left" vertical="center" wrapText="1" indent="1"/>
    </xf>
    <xf numFmtId="165" fontId="4" fillId="2" borderId="1" xfId="2" applyNumberFormat="1" applyFont="1" applyFill="1" applyBorder="1" applyAlignment="1">
      <alignment horizontal="center" vertical="center"/>
    </xf>
    <xf numFmtId="165" fontId="2" fillId="2" borderId="0" xfId="2" applyNumberFormat="1" applyFont="1" applyFill="1" applyAlignment="1">
      <alignment vertical="center"/>
    </xf>
    <xf numFmtId="165" fontId="9" fillId="2" borderId="0" xfId="2" applyNumberFormat="1" applyFont="1" applyFill="1" applyAlignment="1">
      <alignment vertical="center"/>
    </xf>
    <xf numFmtId="10" fontId="2" fillId="2" borderId="1" xfId="0" applyNumberFormat="1" applyFont="1" applyFill="1" applyBorder="1" applyAlignment="1">
      <alignment horizontal="center" vertical="center"/>
    </xf>
    <xf numFmtId="10" fontId="2" fillId="2" borderId="1" xfId="2" applyNumberFormat="1" applyFont="1" applyFill="1" applyBorder="1" applyAlignment="1">
      <alignment horizontal="left" vertical="center" wrapText="1" indent="3"/>
    </xf>
    <xf numFmtId="10" fontId="2" fillId="2" borderId="0" xfId="2" applyNumberFormat="1" applyFont="1" applyFill="1" applyAlignment="1">
      <alignment vertical="center"/>
    </xf>
    <xf numFmtId="10" fontId="9" fillId="2" borderId="0" xfId="2" applyNumberFormat="1" applyFont="1" applyFill="1" applyAlignment="1">
      <alignment vertical="center"/>
    </xf>
    <xf numFmtId="10" fontId="2" fillId="2" borderId="1" xfId="2" applyNumberFormat="1" applyFont="1" applyFill="1" applyBorder="1" applyAlignment="1">
      <alignment horizontal="left" vertical="center" indent="3"/>
    </xf>
    <xf numFmtId="165" fontId="2" fillId="2" borderId="1" xfId="2" applyNumberFormat="1" applyFont="1" applyFill="1" applyBorder="1" applyAlignment="1">
      <alignment horizontal="left" vertical="center" indent="3"/>
    </xf>
    <xf numFmtId="165" fontId="4" fillId="2" borderId="1" xfId="1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indent="5"/>
    </xf>
    <xf numFmtId="0" fontId="10" fillId="2" borderId="4" xfId="2" applyFont="1" applyFill="1" applyBorder="1" applyAlignment="1">
      <alignment vertical="center" wrapText="1"/>
    </xf>
    <xf numFmtId="0" fontId="10" fillId="2" borderId="0" xfId="2" applyFont="1" applyFill="1" applyBorder="1" applyAlignment="1">
      <alignment vertical="center"/>
    </xf>
    <xf numFmtId="49" fontId="10" fillId="2" borderId="0" xfId="2" applyNumberFormat="1" applyFont="1" applyFill="1" applyBorder="1" applyAlignment="1">
      <alignment vertical="center" wrapText="1"/>
    </xf>
    <xf numFmtId="166" fontId="10" fillId="2" borderId="0" xfId="2" applyNumberFormat="1" applyFont="1" applyFill="1" applyBorder="1" applyAlignment="1">
      <alignment vertical="center" wrapText="1"/>
    </xf>
    <xf numFmtId="166" fontId="10" fillId="2" borderId="0" xfId="2" applyNumberFormat="1" applyFont="1" applyFill="1" applyBorder="1" applyAlignment="1">
      <alignment horizontal="center" vertical="center" wrapText="1"/>
    </xf>
    <xf numFmtId="0" fontId="10" fillId="2" borderId="0" xfId="2" applyFont="1" applyFill="1"/>
    <xf numFmtId="0" fontId="22" fillId="2" borderId="0" xfId="2" applyFont="1" applyFill="1"/>
    <xf numFmtId="0" fontId="2" fillId="2" borderId="1" xfId="2" applyFont="1" applyFill="1" applyBorder="1" applyAlignment="1">
      <alignment vertical="center" wrapText="1"/>
    </xf>
    <xf numFmtId="49" fontId="4" fillId="2" borderId="1" xfId="2" applyNumberFormat="1" applyFont="1" applyFill="1" applyBorder="1" applyAlignment="1">
      <alignment vertical="center" wrapText="1"/>
    </xf>
    <xf numFmtId="166" fontId="4" fillId="2" borderId="1" xfId="2" applyNumberFormat="1" applyFont="1" applyFill="1" applyBorder="1" applyAlignment="1">
      <alignment vertical="center" wrapText="1"/>
    </xf>
    <xf numFmtId="166" fontId="4" fillId="2" borderId="1" xfId="2" applyNumberFormat="1" applyFont="1" applyFill="1" applyBorder="1" applyAlignment="1">
      <alignment horizontal="center" vertical="center" wrapText="1"/>
    </xf>
    <xf numFmtId="166" fontId="15" fillId="2" borderId="1" xfId="2" applyNumberFormat="1" applyFont="1" applyFill="1" applyBorder="1" applyAlignment="1">
      <alignment horizontal="center" vertical="center" wrapText="1"/>
    </xf>
    <xf numFmtId="0" fontId="16" fillId="2" borderId="0" xfId="2" applyFont="1" applyFill="1"/>
    <xf numFmtId="166" fontId="17" fillId="2" borderId="1" xfId="2" applyNumberFormat="1" applyFont="1" applyFill="1" applyBorder="1" applyAlignment="1">
      <alignment horizontal="center" vertical="center" wrapText="1"/>
    </xf>
    <xf numFmtId="0" fontId="18" fillId="2" borderId="0" xfId="2" applyFont="1" applyFill="1"/>
    <xf numFmtId="167" fontId="4" fillId="2" borderId="1" xfId="2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2" fillId="2" borderId="1" xfId="2" applyFont="1" applyFill="1" applyBorder="1" applyAlignment="1">
      <alignment horizontal="left" vertical="center" indent="7"/>
    </xf>
    <xf numFmtId="164" fontId="23" fillId="2" borderId="1" xfId="2" applyNumberFormat="1" applyFont="1" applyFill="1" applyBorder="1" applyAlignment="1">
      <alignment horizontal="center" vertical="center"/>
    </xf>
    <xf numFmtId="49" fontId="2" fillId="2" borderId="1" xfId="2" applyNumberFormat="1" applyFont="1" applyFill="1" applyBorder="1" applyAlignment="1">
      <alignment horizontal="center" vertical="center"/>
    </xf>
    <xf numFmtId="49" fontId="24" fillId="2" borderId="5" xfId="2" applyNumberFormat="1" applyFont="1" applyFill="1" applyBorder="1" applyAlignment="1">
      <alignment horizontal="left" vertical="center"/>
    </xf>
    <xf numFmtId="49" fontId="3" fillId="2" borderId="0" xfId="2" applyNumberFormat="1" applyFont="1" applyFill="1" applyAlignment="1">
      <alignment horizontal="left" vertical="center"/>
    </xf>
    <xf numFmtId="3" fontId="3" fillId="2" borderId="0" xfId="2" applyNumberFormat="1" applyFont="1" applyFill="1" applyAlignment="1">
      <alignment horizontal="center" vertical="center" wrapText="1"/>
    </xf>
    <xf numFmtId="164" fontId="3" fillId="2" borderId="0" xfId="2" applyNumberFormat="1" applyFont="1" applyFill="1" applyAlignment="1">
      <alignment horizontal="center" vertical="center" wrapText="1"/>
    </xf>
    <xf numFmtId="1" fontId="3" fillId="2" borderId="0" xfId="2" applyNumberFormat="1" applyFont="1" applyFill="1" applyAlignment="1">
      <alignment horizontal="center" vertical="center" wrapText="1"/>
    </xf>
    <xf numFmtId="1" fontId="2" fillId="2" borderId="0" xfId="2" applyNumberFormat="1" applyFont="1" applyFill="1" applyAlignment="1">
      <alignment horizontal="center" vertical="center" wrapText="1"/>
    </xf>
    <xf numFmtId="1" fontId="2" fillId="2" borderId="0" xfId="2" applyNumberFormat="1" applyFont="1" applyFill="1"/>
    <xf numFmtId="1" fontId="2" fillId="2" borderId="0" xfId="2" applyNumberFormat="1" applyFont="1" applyFill="1" applyAlignment="1">
      <alignment vertical="center"/>
    </xf>
    <xf numFmtId="1" fontId="2" fillId="2" borderId="0" xfId="2" applyNumberFormat="1" applyFont="1" applyFill="1" applyAlignment="1">
      <alignment horizontal="center" vertical="center"/>
    </xf>
    <xf numFmtId="168" fontId="3" fillId="2" borderId="0" xfId="2" applyNumberFormat="1" applyFont="1" applyFill="1" applyAlignment="1">
      <alignment horizontal="center" vertical="center" wrapText="1"/>
    </xf>
    <xf numFmtId="0" fontId="11" fillId="2" borderId="1" xfId="2" applyFont="1" applyFill="1" applyBorder="1" applyAlignment="1">
      <alignment horizontal="left" vertical="center" wrapText="1"/>
    </xf>
    <xf numFmtId="49" fontId="3" fillId="2" borderId="0" xfId="2" applyNumberFormat="1" applyFont="1" applyFill="1" applyAlignment="1">
      <alignment horizontal="left" vertical="center"/>
    </xf>
    <xf numFmtId="49" fontId="3" fillId="2" borderId="0" xfId="2" applyNumberFormat="1" applyFont="1" applyFill="1" applyAlignment="1">
      <alignment horizontal="left" vertical="top" wrapText="1"/>
    </xf>
    <xf numFmtId="166" fontId="15" fillId="2" borderId="1" xfId="2" applyNumberFormat="1" applyFont="1" applyFill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center" vertical="center"/>
    </xf>
    <xf numFmtId="49" fontId="11" fillId="2" borderId="1" xfId="2" applyNumberFormat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49" fontId="17" fillId="2" borderId="1" xfId="2" applyNumberFormat="1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center" vertical="center" wrapText="1"/>
    </xf>
    <xf numFmtId="49" fontId="13" fillId="2" borderId="1" xfId="2" applyNumberFormat="1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/>
    </xf>
    <xf numFmtId="0" fontId="10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</cellXfs>
  <cellStyles count="7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" xfId="39"/>
    <cellStyle name="Обычный 12 2" xfId="40"/>
    <cellStyle name="Обычный 2" xfId="41"/>
    <cellStyle name="Обычный 2 26 2" xfId="42"/>
    <cellStyle name="Обычный 3" xfId="43"/>
    <cellStyle name="Обычный 3 10 2" xfId="44"/>
    <cellStyle name="Обычный 3 2" xfId="2"/>
    <cellStyle name="Обычный 3 2 2 2" xfId="45"/>
    <cellStyle name="Обычный 3 21" xfId="46"/>
    <cellStyle name="Обычный 30" xfId="47"/>
    <cellStyle name="Обычный 4" xfId="48"/>
    <cellStyle name="Обычный 4 2" xfId="49"/>
    <cellStyle name="Обычный 5" xfId="50"/>
    <cellStyle name="Обычный 6" xfId="51"/>
    <cellStyle name="Обычный 6 2" xfId="52"/>
    <cellStyle name="Обычный 6 2 2" xfId="53"/>
    <cellStyle name="Обычный 6 2 3" xfId="54"/>
    <cellStyle name="Обычный 7" xfId="55"/>
    <cellStyle name="Обычный 7 2" xfId="56"/>
    <cellStyle name="Обычный 8" xfId="57"/>
    <cellStyle name="Плохой 2" xfId="58"/>
    <cellStyle name="Пояснение 2" xfId="59"/>
    <cellStyle name="Примечание 2" xfId="60"/>
    <cellStyle name="Процентный" xfId="1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DD473"/>
  <sheetViews>
    <sheetView tabSelected="1" zoomScale="90" zoomScaleNormal="90" zoomScaleSheetLayoutView="100" workbookViewId="0">
      <selection activeCell="A9" sqref="A9"/>
    </sheetView>
  </sheetViews>
  <sheetFormatPr defaultColWidth="10.28515625" defaultRowHeight="15.75" x14ac:dyDescent="0.25"/>
  <cols>
    <col min="1" max="1" width="11.5703125" style="1" customWidth="1"/>
    <col min="2" max="2" width="91.7109375" style="2" customWidth="1"/>
    <col min="3" max="3" width="12.28515625" style="3" customWidth="1"/>
    <col min="4" max="4" width="12.14062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29" width="10.28515625" style="6" customWidth="1"/>
    <col min="30" max="30" width="10.28515625" style="16" customWidth="1"/>
    <col min="31" max="38" width="5.5703125" style="6" customWidth="1"/>
    <col min="39" max="39" width="6.7109375" style="6" customWidth="1"/>
    <col min="40" max="40" width="5.5703125" style="6" customWidth="1"/>
    <col min="41" max="41" width="7.7109375" style="6" customWidth="1"/>
    <col min="42" max="42" width="5.5703125" style="6" customWidth="1"/>
    <col min="43" max="43" width="8.140625" style="6" customWidth="1"/>
    <col min="44" max="44" width="5.5703125" style="6" customWidth="1"/>
    <col min="45" max="45" width="6.7109375" style="6" customWidth="1"/>
    <col min="46" max="46" width="5.5703125" style="6" customWidth="1"/>
    <col min="47" max="47" width="6.85546875" style="6" customWidth="1"/>
    <col min="48" max="48" width="5.5703125" style="6" customWidth="1"/>
    <col min="49" max="49" width="6.7109375" style="6" customWidth="1"/>
    <col min="50" max="50" width="5.5703125" style="6" customWidth="1"/>
    <col min="51" max="51" width="7.42578125" style="6" customWidth="1"/>
    <col min="52" max="52" width="5.5703125" style="6" customWidth="1"/>
    <col min="53" max="53" width="7.42578125" style="6" customWidth="1"/>
    <col min="54" max="55" width="5.5703125" style="6" customWidth="1"/>
    <col min="56" max="121" width="10.28515625" style="6" customWidth="1"/>
    <col min="122" max="122" width="8.7109375" style="6" customWidth="1"/>
    <col min="123" max="126" width="10.28515625" style="6" customWidth="1"/>
    <col min="127" max="16384" width="10.28515625" style="6"/>
  </cols>
  <sheetData>
    <row r="1" spans="1:28" ht="15.75" customHeight="1" x14ac:dyDescent="0.25">
      <c r="Z1" s="8" t="s">
        <v>0</v>
      </c>
    </row>
    <row r="2" spans="1:28" ht="15.75" customHeight="1" x14ac:dyDescent="0.25">
      <c r="Z2" s="8" t="s">
        <v>1</v>
      </c>
    </row>
    <row r="3" spans="1:28" ht="15.75" customHeight="1" x14ac:dyDescent="0.25">
      <c r="Z3" s="8" t="s">
        <v>2</v>
      </c>
    </row>
    <row r="4" spans="1:28" ht="15.75" customHeight="1" x14ac:dyDescent="0.25">
      <c r="AB4" s="10"/>
    </row>
    <row r="5" spans="1:28" ht="15.75" customHeight="1" x14ac:dyDescent="0.25">
      <c r="AB5" s="10"/>
    </row>
    <row r="6" spans="1:28" ht="15.75" customHeight="1" x14ac:dyDescent="0.25">
      <c r="A6" s="110" t="s">
        <v>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</row>
    <row r="7" spans="1:28" ht="15.75" customHeight="1" x14ac:dyDescent="0.25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</row>
    <row r="8" spans="1:28" ht="15.75" customHeight="1" x14ac:dyDescent="0.25"/>
    <row r="9" spans="1:28" ht="21.75" customHeight="1" x14ac:dyDescent="0.25">
      <c r="A9" s="117" t="s">
        <v>718</v>
      </c>
      <c r="B9" s="116"/>
      <c r="G9" s="11"/>
      <c r="I9" s="12"/>
      <c r="K9" s="12"/>
      <c r="M9" s="12"/>
      <c r="O9" s="12"/>
      <c r="Q9" s="12"/>
      <c r="S9" s="12"/>
      <c r="U9" s="12"/>
      <c r="W9" s="12"/>
      <c r="Y9" s="12"/>
    </row>
    <row r="10" spans="1:28" ht="15.75" customHeight="1" x14ac:dyDescent="0.25">
      <c r="B10" s="13" t="s">
        <v>4</v>
      </c>
    </row>
    <row r="11" spans="1:28" ht="18.75" customHeight="1" x14ac:dyDescent="0.25">
      <c r="B11" s="14" t="s">
        <v>5</v>
      </c>
      <c r="G11" s="11"/>
      <c r="I11" s="12"/>
      <c r="K11" s="12"/>
      <c r="M11" s="12"/>
      <c r="O11" s="12"/>
      <c r="Q11" s="12"/>
      <c r="S11" s="12"/>
      <c r="U11" s="12"/>
      <c r="W11" s="12"/>
      <c r="Y11" s="12"/>
    </row>
    <row r="12" spans="1:28" ht="15.75" customHeight="1" x14ac:dyDescent="0.25">
      <c r="A12" s="112" t="s">
        <v>6</v>
      </c>
      <c r="B12" s="112"/>
      <c r="G12" s="11"/>
      <c r="I12" s="12"/>
      <c r="K12" s="12"/>
      <c r="M12" s="12"/>
      <c r="O12" s="12"/>
      <c r="Q12" s="12"/>
      <c r="S12" s="12"/>
      <c r="U12" s="12"/>
      <c r="W12" s="12"/>
      <c r="Y12" s="12"/>
    </row>
    <row r="13" spans="1:28" ht="18.75" customHeight="1" x14ac:dyDescent="0.25">
      <c r="B13" s="14"/>
    </row>
    <row r="14" spans="1:28" ht="101.25" customHeight="1" x14ac:dyDescent="0.25">
      <c r="A14" s="113" t="s">
        <v>7</v>
      </c>
      <c r="B14" s="113"/>
      <c r="G14" s="11"/>
      <c r="I14" s="12"/>
      <c r="K14" s="12"/>
      <c r="M14" s="12"/>
      <c r="O14" s="12"/>
      <c r="Q14" s="12"/>
      <c r="S14" s="12"/>
      <c r="U14" s="12"/>
      <c r="W14" s="12"/>
      <c r="Y14" s="12"/>
    </row>
    <row r="15" spans="1:28" ht="15.75" customHeight="1" x14ac:dyDescent="0.25">
      <c r="A15" s="114" t="s">
        <v>8</v>
      </c>
      <c r="B15" s="114"/>
    </row>
    <row r="16" spans="1:28" ht="15.75" customHeight="1" x14ac:dyDescent="0.25">
      <c r="A16" s="6"/>
      <c r="B16" s="6"/>
      <c r="C16" s="15"/>
      <c r="D16" s="6"/>
      <c r="E16" s="6"/>
      <c r="F16" s="6"/>
      <c r="G16" s="7"/>
    </row>
    <row r="17" spans="1:108" ht="15.75" customHeight="1" x14ac:dyDescent="0.25">
      <c r="A17" s="6"/>
      <c r="B17" s="6"/>
      <c r="C17" s="15"/>
      <c r="D17" s="6"/>
      <c r="E17" s="6"/>
      <c r="F17" s="6"/>
      <c r="G17" s="7"/>
    </row>
    <row r="18" spans="1:108" s="17" customFormat="1" ht="18.75" customHeight="1" thickBot="1" x14ac:dyDescent="0.3">
      <c r="A18" s="115" t="s">
        <v>9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D18" s="18"/>
      <c r="AF18" s="17" t="s">
        <v>10</v>
      </c>
      <c r="AR18" s="17" t="s">
        <v>11</v>
      </c>
      <c r="DD18" s="6"/>
    </row>
    <row r="19" spans="1:108" s="20" customFormat="1" ht="61.5" customHeight="1" thickBot="1" x14ac:dyDescent="0.3">
      <c r="A19" s="108" t="s">
        <v>12</v>
      </c>
      <c r="B19" s="109" t="s">
        <v>13</v>
      </c>
      <c r="C19" s="108" t="s">
        <v>14</v>
      </c>
      <c r="D19" s="19" t="s">
        <v>15</v>
      </c>
      <c r="E19" s="19" t="s">
        <v>16</v>
      </c>
      <c r="F19" s="19" t="s">
        <v>17</v>
      </c>
      <c r="G19" s="107" t="s">
        <v>18</v>
      </c>
      <c r="H19" s="107"/>
      <c r="I19" s="102" t="s">
        <v>19</v>
      </c>
      <c r="J19" s="102"/>
      <c r="K19" s="107" t="s">
        <v>20</v>
      </c>
      <c r="L19" s="107"/>
      <c r="M19" s="102" t="s">
        <v>21</v>
      </c>
      <c r="N19" s="102"/>
      <c r="O19" s="107" t="s">
        <v>22</v>
      </c>
      <c r="P19" s="107"/>
      <c r="Q19" s="102" t="s">
        <v>23</v>
      </c>
      <c r="R19" s="102"/>
      <c r="S19" s="102" t="s">
        <v>24</v>
      </c>
      <c r="T19" s="102"/>
      <c r="U19" s="102" t="s">
        <v>25</v>
      </c>
      <c r="V19" s="102"/>
      <c r="W19" s="102" t="s">
        <v>26</v>
      </c>
      <c r="X19" s="102"/>
      <c r="Y19" s="102" t="s">
        <v>27</v>
      </c>
      <c r="Z19" s="102"/>
      <c r="AA19" s="102" t="s">
        <v>28</v>
      </c>
      <c r="AB19" s="102"/>
      <c r="AD19" s="21" t="s">
        <v>29</v>
      </c>
      <c r="AE19" s="19" t="s">
        <v>15</v>
      </c>
      <c r="AF19" s="19" t="s">
        <v>16</v>
      </c>
      <c r="AG19" s="19" t="s">
        <v>17</v>
      </c>
      <c r="AH19" s="107" t="s">
        <v>18</v>
      </c>
      <c r="AI19" s="107"/>
      <c r="AJ19" s="102" t="s">
        <v>19</v>
      </c>
      <c r="AK19" s="102"/>
      <c r="AL19" s="107" t="s">
        <v>20</v>
      </c>
      <c r="AM19" s="107"/>
      <c r="AN19" s="102" t="s">
        <v>21</v>
      </c>
      <c r="AO19" s="102"/>
      <c r="AP19" s="107" t="s">
        <v>22</v>
      </c>
      <c r="AQ19" s="107"/>
      <c r="AR19" s="102" t="s">
        <v>23</v>
      </c>
      <c r="AS19" s="102"/>
      <c r="AT19" s="102" t="s">
        <v>24</v>
      </c>
      <c r="AU19" s="102"/>
      <c r="AV19" s="102" t="s">
        <v>25</v>
      </c>
      <c r="AW19" s="102"/>
      <c r="AX19" s="102" t="s">
        <v>26</v>
      </c>
      <c r="AY19" s="102"/>
      <c r="AZ19" s="102" t="s">
        <v>27</v>
      </c>
      <c r="BA19" s="102"/>
      <c r="BB19" s="102" t="s">
        <v>28</v>
      </c>
      <c r="BC19" s="102"/>
      <c r="DD19" s="6"/>
    </row>
    <row r="20" spans="1:108" s="23" customFormat="1" ht="59.25" customHeight="1" thickBot="1" x14ac:dyDescent="0.3">
      <c r="A20" s="108"/>
      <c r="B20" s="109"/>
      <c r="C20" s="108"/>
      <c r="D20" s="22" t="s">
        <v>30</v>
      </c>
      <c r="E20" s="22" t="s">
        <v>30</v>
      </c>
      <c r="F20" s="22" t="s">
        <v>30</v>
      </c>
      <c r="G20" s="22" t="s">
        <v>31</v>
      </c>
      <c r="H20" s="22" t="s">
        <v>30</v>
      </c>
      <c r="I20" s="22" t="s">
        <v>31</v>
      </c>
      <c r="J20" s="22" t="s">
        <v>30</v>
      </c>
      <c r="K20" s="22" t="s">
        <v>31</v>
      </c>
      <c r="L20" s="22" t="str">
        <f>J20</f>
        <v>Факт</v>
      </c>
      <c r="M20" s="22" t="s">
        <v>31</v>
      </c>
      <c r="N20" s="22" t="s">
        <v>32</v>
      </c>
      <c r="O20" s="22" t="s">
        <v>31</v>
      </c>
      <c r="P20" s="22" t="s">
        <v>32</v>
      </c>
      <c r="Q20" s="22" t="s">
        <v>31</v>
      </c>
      <c r="R20" s="22" t="s">
        <v>32</v>
      </c>
      <c r="S20" s="22" t="s">
        <v>31</v>
      </c>
      <c r="T20" s="22" t="s">
        <v>32</v>
      </c>
      <c r="U20" s="22" t="s">
        <v>31</v>
      </c>
      <c r="V20" s="22" t="s">
        <v>32</v>
      </c>
      <c r="W20" s="22" t="s">
        <v>31</v>
      </c>
      <c r="X20" s="22" t="s">
        <v>32</v>
      </c>
      <c r="Y20" s="22" t="s">
        <v>31</v>
      </c>
      <c r="Z20" s="22" t="s">
        <v>32</v>
      </c>
      <c r="AA20" s="22" t="s">
        <v>31</v>
      </c>
      <c r="AB20" s="22" t="s">
        <v>32</v>
      </c>
      <c r="AD20" s="24">
        <f>AD167+AD185+AD203+AD210+AD222+AD250+AD254</f>
        <v>-7.815970093361102E-13</v>
      </c>
      <c r="AE20" s="22" t="s">
        <v>30</v>
      </c>
      <c r="AF20" s="22" t="s">
        <v>30</v>
      </c>
      <c r="AG20" s="22" t="s">
        <v>30</v>
      </c>
      <c r="AH20" s="22" t="s">
        <v>31</v>
      </c>
      <c r="AI20" s="22" t="s">
        <v>30</v>
      </c>
      <c r="AJ20" s="22" t="s">
        <v>31</v>
      </c>
      <c r="AK20" s="22" t="s">
        <v>30</v>
      </c>
      <c r="AL20" s="22" t="s">
        <v>31</v>
      </c>
      <c r="AM20" s="22" t="s">
        <v>33</v>
      </c>
      <c r="AN20" s="22" t="s">
        <v>31</v>
      </c>
      <c r="AO20" s="22" t="s">
        <v>32</v>
      </c>
      <c r="AP20" s="22" t="s">
        <v>31</v>
      </c>
      <c r="AQ20" s="22" t="s">
        <v>32</v>
      </c>
      <c r="AR20" s="22" t="s">
        <v>31</v>
      </c>
      <c r="AS20" s="22" t="s">
        <v>32</v>
      </c>
      <c r="AT20" s="22" t="s">
        <v>31</v>
      </c>
      <c r="AU20" s="22" t="s">
        <v>32</v>
      </c>
      <c r="AV20" s="22" t="s">
        <v>31</v>
      </c>
      <c r="AW20" s="22" t="s">
        <v>32</v>
      </c>
      <c r="AX20" s="22" t="s">
        <v>31</v>
      </c>
      <c r="AY20" s="22" t="s">
        <v>32</v>
      </c>
      <c r="AZ20" s="22" t="s">
        <v>31</v>
      </c>
      <c r="BA20" s="22" t="s">
        <v>32</v>
      </c>
      <c r="BB20" s="22" t="s">
        <v>31</v>
      </c>
      <c r="BC20" s="22" t="s">
        <v>32</v>
      </c>
      <c r="DD20" s="6"/>
    </row>
    <row r="21" spans="1:108" s="28" customFormat="1" x14ac:dyDescent="0.25">
      <c r="A21" s="25">
        <v>1</v>
      </c>
      <c r="B21" s="26">
        <v>2</v>
      </c>
      <c r="C21" s="27">
        <v>3</v>
      </c>
      <c r="D21" s="26">
        <v>4</v>
      </c>
      <c r="E21" s="26">
        <v>5</v>
      </c>
      <c r="F21" s="25" t="s">
        <v>34</v>
      </c>
      <c r="G21" s="26">
        <v>7</v>
      </c>
      <c r="H21" s="25" t="s">
        <v>35</v>
      </c>
      <c r="I21" s="26">
        <v>9</v>
      </c>
      <c r="J21" s="25" t="s">
        <v>36</v>
      </c>
      <c r="K21" s="26">
        <v>11</v>
      </c>
      <c r="L21" s="25">
        <v>12</v>
      </c>
      <c r="M21" s="26">
        <v>13</v>
      </c>
      <c r="N21" s="25">
        <v>14</v>
      </c>
      <c r="O21" s="26">
        <v>15</v>
      </c>
      <c r="P21" s="25">
        <v>16</v>
      </c>
      <c r="Q21" s="26">
        <v>17</v>
      </c>
      <c r="R21" s="25">
        <v>18</v>
      </c>
      <c r="S21" s="26">
        <v>19</v>
      </c>
      <c r="T21" s="25">
        <v>20</v>
      </c>
      <c r="U21" s="26">
        <v>21</v>
      </c>
      <c r="V21" s="25">
        <v>22</v>
      </c>
      <c r="W21" s="26">
        <v>23</v>
      </c>
      <c r="X21" s="25">
        <v>24</v>
      </c>
      <c r="Y21" s="26">
        <v>25</v>
      </c>
      <c r="Z21" s="25">
        <v>26</v>
      </c>
      <c r="AA21" s="26">
        <v>27</v>
      </c>
      <c r="AB21" s="25">
        <v>28</v>
      </c>
      <c r="AD21" s="29"/>
      <c r="DD21" s="6"/>
    </row>
    <row r="22" spans="1:108" s="30" customFormat="1" x14ac:dyDescent="0.25">
      <c r="A22" s="103" t="s">
        <v>37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D22" s="31"/>
      <c r="AM22" s="28"/>
      <c r="DD22" s="6"/>
    </row>
    <row r="23" spans="1:108" s="30" customFormat="1" x14ac:dyDescent="0.25">
      <c r="A23" s="32" t="s">
        <v>38</v>
      </c>
      <c r="B23" s="33" t="s">
        <v>39</v>
      </c>
      <c r="C23" s="34" t="s">
        <v>40</v>
      </c>
      <c r="D23" s="35">
        <f t="shared" ref="D23:L23" si="0">D29+D31+D32+D37</f>
        <v>6436.46681016396</v>
      </c>
      <c r="E23" s="35">
        <f t="shared" si="0"/>
        <v>6486.0181711665527</v>
      </c>
      <c r="F23" s="35">
        <f t="shared" si="0"/>
        <v>7114.0101414451947</v>
      </c>
      <c r="G23" s="35">
        <f t="shared" si="0"/>
        <v>6884.1079723668645</v>
      </c>
      <c r="H23" s="35">
        <f t="shared" si="0"/>
        <v>6939.6140899013917</v>
      </c>
      <c r="I23" s="35">
        <f t="shared" si="0"/>
        <v>6645.8201738772696</v>
      </c>
      <c r="J23" s="35">
        <f t="shared" si="0"/>
        <v>7060.544773812001</v>
      </c>
      <c r="K23" s="35">
        <f t="shared" si="0"/>
        <v>6910.8607679905963</v>
      </c>
      <c r="L23" s="35">
        <f t="shared" si="0"/>
        <v>15180.284488716206</v>
      </c>
      <c r="M23" s="35">
        <f>M29+M31+M32+M37</f>
        <v>7529.8228833675812</v>
      </c>
      <c r="N23" s="35">
        <f t="shared" ref="N23" si="1">N29+N31+N32+N37</f>
        <v>7298.6652845799981</v>
      </c>
      <c r="O23" s="35">
        <f>O29+O31+O32+O37</f>
        <v>7250.2310664353581</v>
      </c>
      <c r="P23" s="35">
        <f t="shared" ref="P23" si="2">P29+P31+P32+P37</f>
        <v>6915.6954536355206</v>
      </c>
      <c r="Q23" s="35">
        <f>Q29+Q31+Q32+Q37</f>
        <v>7476.5400242910473</v>
      </c>
      <c r="R23" s="35">
        <f t="shared" ref="R23" si="3">R29+R31+R32+R37</f>
        <v>7159.1965652669423</v>
      </c>
      <c r="S23" s="35">
        <f>S29+S31+S32+S37</f>
        <v>7710.3080680085623</v>
      </c>
      <c r="T23" s="35">
        <f t="shared" ref="T23" si="4">T29+T31+T32+T37</f>
        <v>7402.449612038421</v>
      </c>
      <c r="U23" s="35">
        <f>U29+U31+U32+U37</f>
        <v>7941.6173100488177</v>
      </c>
      <c r="V23" s="35">
        <f t="shared" ref="V23" si="5">V29+V31+V32+V37</f>
        <v>7642.848455552753</v>
      </c>
      <c r="W23" s="35">
        <f>W29+W31+W32+W37</f>
        <v>8179.8658293502822</v>
      </c>
      <c r="X23" s="35">
        <f t="shared" ref="X23" si="6">X29+X31+X32+X37</f>
        <v>7872.6402315186633</v>
      </c>
      <c r="Y23" s="35">
        <f>Y29+Y31+Y32+Y37</f>
        <v>8425.2618042307913</v>
      </c>
      <c r="Z23" s="35">
        <f t="shared" ref="Z23" si="7">Z29+Z31+Z32+Z37</f>
        <v>8109.3460136555241</v>
      </c>
      <c r="AA23" s="35">
        <f>H23+J23+K23+M23+O23+Q23+S23+U23+W23+Y23</f>
        <v>75424.666617436422</v>
      </c>
      <c r="AB23" s="35">
        <f>H23+J23+L23+N23+P23+R23+T23+V23+X23+Z23</f>
        <v>81581.284968677413</v>
      </c>
      <c r="AD23" s="31"/>
      <c r="AE23" s="36">
        <v>0</v>
      </c>
      <c r="AF23" s="36">
        <v>0</v>
      </c>
      <c r="AG23" s="36">
        <v>0</v>
      </c>
      <c r="AH23" s="36">
        <v>0</v>
      </c>
      <c r="AI23" s="36">
        <v>0</v>
      </c>
      <c r="AJ23" s="36">
        <v>0</v>
      </c>
      <c r="AK23" s="36">
        <v>0</v>
      </c>
      <c r="AL23" s="36">
        <v>0</v>
      </c>
      <c r="AM23" s="36">
        <v>0</v>
      </c>
      <c r="AN23" s="36">
        <v>0</v>
      </c>
      <c r="AO23" s="36">
        <v>0</v>
      </c>
      <c r="AP23" s="36">
        <v>0</v>
      </c>
      <c r="AQ23" s="36">
        <v>0</v>
      </c>
      <c r="AR23" s="36">
        <v>0</v>
      </c>
      <c r="AS23" s="36">
        <v>0</v>
      </c>
      <c r="AT23" s="36">
        <v>0</v>
      </c>
      <c r="AU23" s="36">
        <v>0</v>
      </c>
      <c r="AV23" s="36">
        <v>0</v>
      </c>
      <c r="AW23" s="36">
        <v>0</v>
      </c>
      <c r="AX23" s="36">
        <v>0</v>
      </c>
      <c r="AY23" s="36">
        <v>0</v>
      </c>
      <c r="AZ23" s="36">
        <v>0</v>
      </c>
      <c r="BA23" s="36">
        <v>0</v>
      </c>
      <c r="BB23" s="36">
        <v>0</v>
      </c>
      <c r="BC23" s="28"/>
      <c r="DD23" s="6"/>
    </row>
    <row r="24" spans="1:108" s="7" customFormat="1" ht="15.75" customHeight="1" x14ac:dyDescent="0.25">
      <c r="A24" s="37" t="s">
        <v>41</v>
      </c>
      <c r="B24" s="38" t="s">
        <v>42</v>
      </c>
      <c r="C24" s="39" t="s">
        <v>40</v>
      </c>
      <c r="D24" s="35" t="s">
        <v>43</v>
      </c>
      <c r="E24" s="35" t="s">
        <v>43</v>
      </c>
      <c r="F24" s="35" t="s">
        <v>43</v>
      </c>
      <c r="G24" s="35" t="s">
        <v>43</v>
      </c>
      <c r="H24" s="35" t="s">
        <v>43</v>
      </c>
      <c r="I24" s="35" t="s">
        <v>43</v>
      </c>
      <c r="J24" s="35" t="s">
        <v>43</v>
      </c>
      <c r="K24" s="35" t="s">
        <v>43</v>
      </c>
      <c r="L24" s="35" t="s">
        <v>43</v>
      </c>
      <c r="M24" s="35" t="s">
        <v>43</v>
      </c>
      <c r="N24" s="35" t="s">
        <v>43</v>
      </c>
      <c r="O24" s="35" t="s">
        <v>43</v>
      </c>
      <c r="P24" s="35" t="s">
        <v>43</v>
      </c>
      <c r="Q24" s="35" t="s">
        <v>43</v>
      </c>
      <c r="R24" s="35" t="s">
        <v>43</v>
      </c>
      <c r="S24" s="35" t="s">
        <v>43</v>
      </c>
      <c r="T24" s="35" t="s">
        <v>43</v>
      </c>
      <c r="U24" s="35" t="s">
        <v>43</v>
      </c>
      <c r="V24" s="35" t="s">
        <v>43</v>
      </c>
      <c r="W24" s="35" t="s">
        <v>43</v>
      </c>
      <c r="X24" s="35" t="s">
        <v>43</v>
      </c>
      <c r="Y24" s="35" t="s">
        <v>43</v>
      </c>
      <c r="Z24" s="35" t="s">
        <v>43</v>
      </c>
      <c r="AA24" s="35" t="s">
        <v>43</v>
      </c>
      <c r="AB24" s="35" t="s">
        <v>43</v>
      </c>
      <c r="AD24" s="40"/>
      <c r="AE24" s="36" t="s">
        <v>43</v>
      </c>
      <c r="AF24" s="36" t="s">
        <v>43</v>
      </c>
      <c r="AG24" s="36" t="s">
        <v>43</v>
      </c>
      <c r="AH24" s="36" t="s">
        <v>43</v>
      </c>
      <c r="AI24" s="36" t="s">
        <v>43</v>
      </c>
      <c r="AJ24" s="36" t="s">
        <v>43</v>
      </c>
      <c r="AK24" s="36" t="s">
        <v>43</v>
      </c>
      <c r="AL24" s="36" t="s">
        <v>43</v>
      </c>
      <c r="AM24" s="36" t="s">
        <v>43</v>
      </c>
      <c r="AN24" s="36" t="s">
        <v>43</v>
      </c>
      <c r="AO24" s="36" t="s">
        <v>43</v>
      </c>
      <c r="AP24" s="36" t="s">
        <v>43</v>
      </c>
      <c r="AQ24" s="36" t="s">
        <v>43</v>
      </c>
      <c r="AR24" s="36" t="s">
        <v>43</v>
      </c>
      <c r="AS24" s="36" t="s">
        <v>43</v>
      </c>
      <c r="AT24" s="36" t="s">
        <v>43</v>
      </c>
      <c r="AU24" s="36" t="s">
        <v>43</v>
      </c>
      <c r="AV24" s="36" t="s">
        <v>43</v>
      </c>
      <c r="AW24" s="36" t="s">
        <v>43</v>
      </c>
      <c r="AX24" s="36" t="s">
        <v>43</v>
      </c>
      <c r="AY24" s="36" t="s">
        <v>43</v>
      </c>
      <c r="AZ24" s="36" t="s">
        <v>43</v>
      </c>
      <c r="BA24" s="36" t="s">
        <v>43</v>
      </c>
      <c r="BB24" s="36" t="s">
        <v>43</v>
      </c>
      <c r="BC24" s="28"/>
      <c r="DD24" s="6"/>
    </row>
    <row r="25" spans="1:108" s="7" customFormat="1" ht="31.5" customHeight="1" x14ac:dyDescent="0.25">
      <c r="A25" s="37" t="s">
        <v>44</v>
      </c>
      <c r="B25" s="41" t="s">
        <v>45</v>
      </c>
      <c r="C25" s="39" t="s">
        <v>40</v>
      </c>
      <c r="D25" s="35" t="s">
        <v>43</v>
      </c>
      <c r="E25" s="35" t="s">
        <v>43</v>
      </c>
      <c r="F25" s="35" t="s">
        <v>43</v>
      </c>
      <c r="G25" s="35" t="s">
        <v>43</v>
      </c>
      <c r="H25" s="35" t="s">
        <v>43</v>
      </c>
      <c r="I25" s="35" t="s">
        <v>43</v>
      </c>
      <c r="J25" s="35" t="s">
        <v>43</v>
      </c>
      <c r="K25" s="35" t="s">
        <v>43</v>
      </c>
      <c r="L25" s="35" t="s">
        <v>43</v>
      </c>
      <c r="M25" s="35" t="s">
        <v>43</v>
      </c>
      <c r="N25" s="35" t="s">
        <v>43</v>
      </c>
      <c r="O25" s="35" t="s">
        <v>43</v>
      </c>
      <c r="P25" s="35" t="s">
        <v>43</v>
      </c>
      <c r="Q25" s="35" t="s">
        <v>43</v>
      </c>
      <c r="R25" s="35" t="s">
        <v>43</v>
      </c>
      <c r="S25" s="35" t="s">
        <v>43</v>
      </c>
      <c r="T25" s="35" t="s">
        <v>43</v>
      </c>
      <c r="U25" s="35" t="s">
        <v>43</v>
      </c>
      <c r="V25" s="35" t="s">
        <v>43</v>
      </c>
      <c r="W25" s="35" t="s">
        <v>43</v>
      </c>
      <c r="X25" s="35" t="s">
        <v>43</v>
      </c>
      <c r="Y25" s="35" t="s">
        <v>43</v>
      </c>
      <c r="Z25" s="35" t="s">
        <v>43</v>
      </c>
      <c r="AA25" s="35" t="s">
        <v>43</v>
      </c>
      <c r="AB25" s="35" t="s">
        <v>43</v>
      </c>
      <c r="AD25" s="40"/>
      <c r="AE25" s="36" t="s">
        <v>43</v>
      </c>
      <c r="AF25" s="36" t="s">
        <v>43</v>
      </c>
      <c r="AG25" s="36" t="s">
        <v>43</v>
      </c>
      <c r="AH25" s="36" t="s">
        <v>43</v>
      </c>
      <c r="AI25" s="36" t="s">
        <v>43</v>
      </c>
      <c r="AJ25" s="36" t="s">
        <v>43</v>
      </c>
      <c r="AK25" s="36" t="s">
        <v>43</v>
      </c>
      <c r="AL25" s="36" t="s">
        <v>43</v>
      </c>
      <c r="AM25" s="36" t="s">
        <v>43</v>
      </c>
      <c r="AN25" s="36" t="s">
        <v>43</v>
      </c>
      <c r="AO25" s="36" t="s">
        <v>43</v>
      </c>
      <c r="AP25" s="36" t="s">
        <v>43</v>
      </c>
      <c r="AQ25" s="36" t="s">
        <v>43</v>
      </c>
      <c r="AR25" s="36" t="s">
        <v>43</v>
      </c>
      <c r="AS25" s="36" t="s">
        <v>43</v>
      </c>
      <c r="AT25" s="36" t="s">
        <v>43</v>
      </c>
      <c r="AU25" s="36" t="s">
        <v>43</v>
      </c>
      <c r="AV25" s="36" t="s">
        <v>43</v>
      </c>
      <c r="AW25" s="36" t="s">
        <v>43</v>
      </c>
      <c r="AX25" s="36" t="s">
        <v>43</v>
      </c>
      <c r="AY25" s="36" t="s">
        <v>43</v>
      </c>
      <c r="AZ25" s="36" t="s">
        <v>43</v>
      </c>
      <c r="BA25" s="36" t="s">
        <v>43</v>
      </c>
      <c r="BB25" s="36" t="s">
        <v>43</v>
      </c>
      <c r="BC25" s="28"/>
      <c r="DD25" s="6"/>
    </row>
    <row r="26" spans="1:108" s="7" customFormat="1" ht="31.5" customHeight="1" x14ac:dyDescent="0.25">
      <c r="A26" s="37" t="s">
        <v>46</v>
      </c>
      <c r="B26" s="41" t="s">
        <v>47</v>
      </c>
      <c r="C26" s="39" t="s">
        <v>40</v>
      </c>
      <c r="D26" s="35" t="s">
        <v>43</v>
      </c>
      <c r="E26" s="35" t="s">
        <v>43</v>
      </c>
      <c r="F26" s="35" t="s">
        <v>43</v>
      </c>
      <c r="G26" s="35" t="s">
        <v>43</v>
      </c>
      <c r="H26" s="35" t="s">
        <v>43</v>
      </c>
      <c r="I26" s="35" t="s">
        <v>43</v>
      </c>
      <c r="J26" s="35" t="s">
        <v>43</v>
      </c>
      <c r="K26" s="35" t="s">
        <v>43</v>
      </c>
      <c r="L26" s="35" t="s">
        <v>43</v>
      </c>
      <c r="M26" s="35" t="s">
        <v>43</v>
      </c>
      <c r="N26" s="35" t="s">
        <v>43</v>
      </c>
      <c r="O26" s="35" t="s">
        <v>43</v>
      </c>
      <c r="P26" s="35" t="s">
        <v>43</v>
      </c>
      <c r="Q26" s="35" t="s">
        <v>43</v>
      </c>
      <c r="R26" s="35" t="s">
        <v>43</v>
      </c>
      <c r="S26" s="35" t="s">
        <v>43</v>
      </c>
      <c r="T26" s="35" t="s">
        <v>43</v>
      </c>
      <c r="U26" s="35" t="s">
        <v>43</v>
      </c>
      <c r="V26" s="35" t="s">
        <v>43</v>
      </c>
      <c r="W26" s="35" t="s">
        <v>43</v>
      </c>
      <c r="X26" s="35" t="s">
        <v>43</v>
      </c>
      <c r="Y26" s="35" t="s">
        <v>43</v>
      </c>
      <c r="Z26" s="35" t="s">
        <v>43</v>
      </c>
      <c r="AA26" s="35" t="s">
        <v>43</v>
      </c>
      <c r="AB26" s="35" t="s">
        <v>43</v>
      </c>
      <c r="AD26" s="40"/>
      <c r="AE26" s="36" t="s">
        <v>43</v>
      </c>
      <c r="AF26" s="36" t="s">
        <v>43</v>
      </c>
      <c r="AG26" s="36" t="s">
        <v>43</v>
      </c>
      <c r="AH26" s="36" t="s">
        <v>43</v>
      </c>
      <c r="AI26" s="36" t="s">
        <v>43</v>
      </c>
      <c r="AJ26" s="36" t="s">
        <v>43</v>
      </c>
      <c r="AK26" s="36" t="s">
        <v>43</v>
      </c>
      <c r="AL26" s="36" t="s">
        <v>43</v>
      </c>
      <c r="AM26" s="36" t="s">
        <v>43</v>
      </c>
      <c r="AN26" s="36" t="s">
        <v>43</v>
      </c>
      <c r="AO26" s="36" t="s">
        <v>43</v>
      </c>
      <c r="AP26" s="36" t="s">
        <v>43</v>
      </c>
      <c r="AQ26" s="36" t="s">
        <v>43</v>
      </c>
      <c r="AR26" s="36" t="s">
        <v>43</v>
      </c>
      <c r="AS26" s="36" t="s">
        <v>43</v>
      </c>
      <c r="AT26" s="36" t="s">
        <v>43</v>
      </c>
      <c r="AU26" s="36" t="s">
        <v>43</v>
      </c>
      <c r="AV26" s="36" t="s">
        <v>43</v>
      </c>
      <c r="AW26" s="36" t="s">
        <v>43</v>
      </c>
      <c r="AX26" s="36" t="s">
        <v>43</v>
      </c>
      <c r="AY26" s="36" t="s">
        <v>43</v>
      </c>
      <c r="AZ26" s="36" t="s">
        <v>43</v>
      </c>
      <c r="BA26" s="36" t="s">
        <v>43</v>
      </c>
      <c r="BB26" s="36" t="s">
        <v>43</v>
      </c>
      <c r="BC26" s="28"/>
      <c r="DD26" s="6"/>
    </row>
    <row r="27" spans="1:108" s="7" customFormat="1" ht="31.5" customHeight="1" x14ac:dyDescent="0.25">
      <c r="A27" s="37" t="s">
        <v>48</v>
      </c>
      <c r="B27" s="41" t="s">
        <v>49</v>
      </c>
      <c r="C27" s="39" t="s">
        <v>40</v>
      </c>
      <c r="D27" s="35" t="s">
        <v>43</v>
      </c>
      <c r="E27" s="35" t="s">
        <v>43</v>
      </c>
      <c r="F27" s="35" t="s">
        <v>43</v>
      </c>
      <c r="G27" s="35" t="s">
        <v>43</v>
      </c>
      <c r="H27" s="35" t="s">
        <v>43</v>
      </c>
      <c r="I27" s="35" t="s">
        <v>43</v>
      </c>
      <c r="J27" s="35" t="s">
        <v>43</v>
      </c>
      <c r="K27" s="35" t="s">
        <v>43</v>
      </c>
      <c r="L27" s="35" t="s">
        <v>43</v>
      </c>
      <c r="M27" s="35" t="s">
        <v>43</v>
      </c>
      <c r="N27" s="35" t="s">
        <v>43</v>
      </c>
      <c r="O27" s="35" t="s">
        <v>43</v>
      </c>
      <c r="P27" s="35" t="s">
        <v>43</v>
      </c>
      <c r="Q27" s="35" t="s">
        <v>43</v>
      </c>
      <c r="R27" s="35" t="s">
        <v>43</v>
      </c>
      <c r="S27" s="35" t="s">
        <v>43</v>
      </c>
      <c r="T27" s="35" t="s">
        <v>43</v>
      </c>
      <c r="U27" s="35" t="s">
        <v>43</v>
      </c>
      <c r="V27" s="35" t="s">
        <v>43</v>
      </c>
      <c r="W27" s="35" t="s">
        <v>43</v>
      </c>
      <c r="X27" s="35" t="s">
        <v>43</v>
      </c>
      <c r="Y27" s="35" t="s">
        <v>43</v>
      </c>
      <c r="Z27" s="35" t="s">
        <v>43</v>
      </c>
      <c r="AA27" s="35" t="s">
        <v>43</v>
      </c>
      <c r="AB27" s="35" t="s">
        <v>43</v>
      </c>
      <c r="AD27" s="40"/>
      <c r="AE27" s="36" t="s">
        <v>43</v>
      </c>
      <c r="AF27" s="36" t="s">
        <v>43</v>
      </c>
      <c r="AG27" s="36" t="s">
        <v>43</v>
      </c>
      <c r="AH27" s="36" t="s">
        <v>43</v>
      </c>
      <c r="AI27" s="36" t="s">
        <v>43</v>
      </c>
      <c r="AJ27" s="36" t="s">
        <v>43</v>
      </c>
      <c r="AK27" s="36" t="s">
        <v>43</v>
      </c>
      <c r="AL27" s="36" t="s">
        <v>43</v>
      </c>
      <c r="AM27" s="36" t="s">
        <v>43</v>
      </c>
      <c r="AN27" s="36" t="s">
        <v>43</v>
      </c>
      <c r="AO27" s="36" t="s">
        <v>43</v>
      </c>
      <c r="AP27" s="36" t="s">
        <v>43</v>
      </c>
      <c r="AQ27" s="36" t="s">
        <v>43</v>
      </c>
      <c r="AR27" s="36" t="s">
        <v>43</v>
      </c>
      <c r="AS27" s="36" t="s">
        <v>43</v>
      </c>
      <c r="AT27" s="36" t="s">
        <v>43</v>
      </c>
      <c r="AU27" s="36" t="s">
        <v>43</v>
      </c>
      <c r="AV27" s="36" t="s">
        <v>43</v>
      </c>
      <c r="AW27" s="36" t="s">
        <v>43</v>
      </c>
      <c r="AX27" s="36" t="s">
        <v>43</v>
      </c>
      <c r="AY27" s="36" t="s">
        <v>43</v>
      </c>
      <c r="AZ27" s="36" t="s">
        <v>43</v>
      </c>
      <c r="BA27" s="36" t="s">
        <v>43</v>
      </c>
      <c r="BB27" s="36" t="s">
        <v>43</v>
      </c>
      <c r="BC27" s="28"/>
      <c r="DD27" s="6"/>
    </row>
    <row r="28" spans="1:108" s="7" customFormat="1" ht="15.75" customHeight="1" x14ac:dyDescent="0.25">
      <c r="A28" s="37" t="s">
        <v>50</v>
      </c>
      <c r="B28" s="38" t="s">
        <v>51</v>
      </c>
      <c r="C28" s="39" t="s">
        <v>40</v>
      </c>
      <c r="D28" s="35" t="s">
        <v>43</v>
      </c>
      <c r="E28" s="35" t="s">
        <v>43</v>
      </c>
      <c r="F28" s="35" t="s">
        <v>43</v>
      </c>
      <c r="G28" s="35" t="s">
        <v>43</v>
      </c>
      <c r="H28" s="35" t="s">
        <v>43</v>
      </c>
      <c r="I28" s="35" t="s">
        <v>43</v>
      </c>
      <c r="J28" s="35" t="s">
        <v>43</v>
      </c>
      <c r="K28" s="35" t="s">
        <v>43</v>
      </c>
      <c r="L28" s="35" t="s">
        <v>43</v>
      </c>
      <c r="M28" s="35" t="s">
        <v>43</v>
      </c>
      <c r="N28" s="35" t="s">
        <v>43</v>
      </c>
      <c r="O28" s="35" t="s">
        <v>43</v>
      </c>
      <c r="P28" s="35" t="s">
        <v>43</v>
      </c>
      <c r="Q28" s="35" t="s">
        <v>43</v>
      </c>
      <c r="R28" s="35" t="s">
        <v>43</v>
      </c>
      <c r="S28" s="35" t="s">
        <v>43</v>
      </c>
      <c r="T28" s="35" t="s">
        <v>43</v>
      </c>
      <c r="U28" s="35" t="s">
        <v>43</v>
      </c>
      <c r="V28" s="35" t="s">
        <v>43</v>
      </c>
      <c r="W28" s="35" t="s">
        <v>43</v>
      </c>
      <c r="X28" s="35" t="s">
        <v>43</v>
      </c>
      <c r="Y28" s="35" t="s">
        <v>43</v>
      </c>
      <c r="Z28" s="35" t="s">
        <v>43</v>
      </c>
      <c r="AA28" s="35" t="s">
        <v>43</v>
      </c>
      <c r="AB28" s="35" t="s">
        <v>43</v>
      </c>
      <c r="AD28" s="40"/>
      <c r="AE28" s="36" t="s">
        <v>43</v>
      </c>
      <c r="AF28" s="36" t="s">
        <v>43</v>
      </c>
      <c r="AG28" s="36" t="s">
        <v>43</v>
      </c>
      <c r="AH28" s="36" t="s">
        <v>43</v>
      </c>
      <c r="AI28" s="36" t="s">
        <v>43</v>
      </c>
      <c r="AJ28" s="36" t="s">
        <v>43</v>
      </c>
      <c r="AK28" s="36" t="s">
        <v>43</v>
      </c>
      <c r="AL28" s="36" t="s">
        <v>43</v>
      </c>
      <c r="AM28" s="36" t="s">
        <v>43</v>
      </c>
      <c r="AN28" s="36" t="s">
        <v>43</v>
      </c>
      <c r="AO28" s="36" t="s">
        <v>43</v>
      </c>
      <c r="AP28" s="36" t="s">
        <v>43</v>
      </c>
      <c r="AQ28" s="36" t="s">
        <v>43</v>
      </c>
      <c r="AR28" s="36" t="s">
        <v>43</v>
      </c>
      <c r="AS28" s="36" t="s">
        <v>43</v>
      </c>
      <c r="AT28" s="36" t="s">
        <v>43</v>
      </c>
      <c r="AU28" s="36" t="s">
        <v>43</v>
      </c>
      <c r="AV28" s="36" t="s">
        <v>43</v>
      </c>
      <c r="AW28" s="36" t="s">
        <v>43</v>
      </c>
      <c r="AX28" s="36" t="s">
        <v>43</v>
      </c>
      <c r="AY28" s="36" t="s">
        <v>43</v>
      </c>
      <c r="AZ28" s="36" t="s">
        <v>43</v>
      </c>
      <c r="BA28" s="36" t="s">
        <v>43</v>
      </c>
      <c r="BB28" s="36" t="s">
        <v>43</v>
      </c>
      <c r="BC28" s="28"/>
      <c r="DD28" s="6"/>
    </row>
    <row r="29" spans="1:108" s="7" customFormat="1" x14ac:dyDescent="0.25">
      <c r="A29" s="37" t="s">
        <v>52</v>
      </c>
      <c r="B29" s="38" t="s">
        <v>53</v>
      </c>
      <c r="C29" s="39" t="s">
        <v>40</v>
      </c>
      <c r="D29" s="35">
        <v>6347.9795864476891</v>
      </c>
      <c r="E29" s="35">
        <v>6288.7382955751</v>
      </c>
      <c r="F29" s="35">
        <v>6711.6853569800005</v>
      </c>
      <c r="G29" s="35">
        <v>6813.1967715588644</v>
      </c>
      <c r="H29" s="35">
        <v>6839.9868599999991</v>
      </c>
      <c r="I29" s="35">
        <v>6578.1606508724062</v>
      </c>
      <c r="J29" s="35">
        <v>6926.7804999999998</v>
      </c>
      <c r="K29" s="35">
        <v>6817.4428211800005</v>
      </c>
      <c r="L29" s="35">
        <v>5975.7733994999999</v>
      </c>
      <c r="M29" s="35">
        <v>6955.7814278499991</v>
      </c>
      <c r="N29" s="35">
        <v>6728.0369634899989</v>
      </c>
      <c r="O29" s="35">
        <v>7189.4539384699992</v>
      </c>
      <c r="P29" s="35">
        <v>6752.19449429</v>
      </c>
      <c r="Q29" s="35">
        <v>7413.7143617800011</v>
      </c>
      <c r="R29" s="35">
        <v>7111.6661941700013</v>
      </c>
      <c r="S29" s="35">
        <v>7645.1261913300004</v>
      </c>
      <c r="T29" s="35">
        <v>7347.8497075200021</v>
      </c>
      <c r="U29" s="35">
        <v>7874.4799770699001</v>
      </c>
      <c r="V29" s="35">
        <v>7592.2162256199981</v>
      </c>
      <c r="W29" s="35">
        <v>8110.7143763819968</v>
      </c>
      <c r="X29" s="35">
        <f>V29*1.03</f>
        <v>7819.982712388598</v>
      </c>
      <c r="Y29" s="35">
        <v>8354.0358076734574</v>
      </c>
      <c r="Z29" s="35">
        <f>X29*1.03</f>
        <v>8054.5821937602559</v>
      </c>
      <c r="AA29" s="35">
        <f>H29+J29+K29+M29+O29+Q29+S29+U29+W29+Y29</f>
        <v>74127.516261735349</v>
      </c>
      <c r="AB29" s="35">
        <f>H29+J29+L29+N29+P29+R29+T29+V29+X29+Z29</f>
        <v>71149.069250738845</v>
      </c>
      <c r="AD29" s="40"/>
      <c r="AE29" s="36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6">
        <v>0</v>
      </c>
      <c r="AL29" s="36">
        <v>0</v>
      </c>
      <c r="AM29" s="36">
        <v>0</v>
      </c>
      <c r="AN29" s="36">
        <v>0</v>
      </c>
      <c r="AO29" s="36">
        <v>0</v>
      </c>
      <c r="AP29" s="36">
        <v>0</v>
      </c>
      <c r="AQ29" s="36">
        <v>0</v>
      </c>
      <c r="AR29" s="36">
        <v>0</v>
      </c>
      <c r="AS29" s="36">
        <v>0</v>
      </c>
      <c r="AT29" s="36">
        <v>0</v>
      </c>
      <c r="AU29" s="36">
        <v>0</v>
      </c>
      <c r="AV29" s="36">
        <v>0</v>
      </c>
      <c r="AW29" s="36">
        <v>0</v>
      </c>
      <c r="AX29" s="36">
        <v>0</v>
      </c>
      <c r="AY29" s="36">
        <v>0</v>
      </c>
      <c r="AZ29" s="36">
        <v>0</v>
      </c>
      <c r="BA29" s="36">
        <v>0</v>
      </c>
      <c r="BB29" s="36">
        <v>0</v>
      </c>
      <c r="BC29" s="28"/>
      <c r="DD29" s="6"/>
    </row>
    <row r="30" spans="1:108" s="7" customFormat="1" ht="15.75" customHeight="1" x14ac:dyDescent="0.25">
      <c r="A30" s="37" t="s">
        <v>54</v>
      </c>
      <c r="B30" s="38" t="s">
        <v>55</v>
      </c>
      <c r="C30" s="39" t="s">
        <v>40</v>
      </c>
      <c r="D30" s="35" t="s">
        <v>43</v>
      </c>
      <c r="E30" s="35" t="s">
        <v>43</v>
      </c>
      <c r="F30" s="35" t="s">
        <v>43</v>
      </c>
      <c r="G30" s="35" t="s">
        <v>43</v>
      </c>
      <c r="H30" s="35" t="s">
        <v>43</v>
      </c>
      <c r="I30" s="35" t="s">
        <v>43</v>
      </c>
      <c r="J30" s="35" t="s">
        <v>43</v>
      </c>
      <c r="K30" s="35" t="s">
        <v>43</v>
      </c>
      <c r="L30" s="35" t="s">
        <v>43</v>
      </c>
      <c r="M30" s="35" t="s">
        <v>43</v>
      </c>
      <c r="N30" s="35" t="s">
        <v>43</v>
      </c>
      <c r="O30" s="35" t="s">
        <v>43</v>
      </c>
      <c r="P30" s="35" t="s">
        <v>43</v>
      </c>
      <c r="Q30" s="35" t="s">
        <v>43</v>
      </c>
      <c r="R30" s="35" t="s">
        <v>43</v>
      </c>
      <c r="S30" s="35" t="s">
        <v>43</v>
      </c>
      <c r="T30" s="35" t="s">
        <v>43</v>
      </c>
      <c r="U30" s="35" t="s">
        <v>43</v>
      </c>
      <c r="V30" s="35" t="s">
        <v>43</v>
      </c>
      <c r="W30" s="35" t="s">
        <v>43</v>
      </c>
      <c r="X30" s="35" t="s">
        <v>43</v>
      </c>
      <c r="Y30" s="35" t="s">
        <v>43</v>
      </c>
      <c r="Z30" s="35" t="s">
        <v>43</v>
      </c>
      <c r="AA30" s="35" t="s">
        <v>43</v>
      </c>
      <c r="AB30" s="35" t="s">
        <v>43</v>
      </c>
      <c r="AD30" s="40"/>
      <c r="AE30" s="36" t="s">
        <v>43</v>
      </c>
      <c r="AF30" s="36" t="s">
        <v>43</v>
      </c>
      <c r="AG30" s="36" t="s">
        <v>43</v>
      </c>
      <c r="AH30" s="36" t="s">
        <v>43</v>
      </c>
      <c r="AI30" s="36" t="s">
        <v>43</v>
      </c>
      <c r="AJ30" s="36" t="s">
        <v>43</v>
      </c>
      <c r="AK30" s="36" t="s">
        <v>43</v>
      </c>
      <c r="AL30" s="36" t="s">
        <v>43</v>
      </c>
      <c r="AM30" s="36" t="s">
        <v>43</v>
      </c>
      <c r="AN30" s="36" t="s">
        <v>43</v>
      </c>
      <c r="AO30" s="36" t="s">
        <v>43</v>
      </c>
      <c r="AP30" s="36" t="s">
        <v>43</v>
      </c>
      <c r="AQ30" s="36" t="s">
        <v>43</v>
      </c>
      <c r="AR30" s="36" t="s">
        <v>43</v>
      </c>
      <c r="AS30" s="36" t="s">
        <v>43</v>
      </c>
      <c r="AT30" s="36" t="s">
        <v>43</v>
      </c>
      <c r="AU30" s="36" t="s">
        <v>43</v>
      </c>
      <c r="AV30" s="36" t="s">
        <v>43</v>
      </c>
      <c r="AW30" s="36" t="s">
        <v>43</v>
      </c>
      <c r="AX30" s="36" t="s">
        <v>43</v>
      </c>
      <c r="AY30" s="36" t="s">
        <v>43</v>
      </c>
      <c r="AZ30" s="36" t="s">
        <v>43</v>
      </c>
      <c r="BA30" s="36" t="s">
        <v>43</v>
      </c>
      <c r="BB30" s="36" t="s">
        <v>43</v>
      </c>
      <c r="BC30" s="28"/>
      <c r="DD30" s="6"/>
    </row>
    <row r="31" spans="1:108" s="7" customFormat="1" x14ac:dyDescent="0.25">
      <c r="A31" s="37" t="s">
        <v>56</v>
      </c>
      <c r="B31" s="38" t="s">
        <v>57</v>
      </c>
      <c r="C31" s="39" t="s">
        <v>40</v>
      </c>
      <c r="D31" s="35">
        <v>21.661202806779659</v>
      </c>
      <c r="E31" s="35">
        <v>20.288419000000001</v>
      </c>
      <c r="F31" s="35">
        <v>41.478915686440686</v>
      </c>
      <c r="G31" s="35">
        <v>19.831324999999996</v>
      </c>
      <c r="H31" s="35">
        <v>34.019345000000001</v>
      </c>
      <c r="I31" s="35">
        <v>8.0311199999999996</v>
      </c>
      <c r="J31" s="35">
        <v>44.382340000000006</v>
      </c>
      <c r="K31" s="35">
        <v>8.4757598199999844</v>
      </c>
      <c r="L31" s="35">
        <v>30.314622</v>
      </c>
      <c r="M31" s="35">
        <v>517.75728600000002</v>
      </c>
      <c r="N31" s="35">
        <v>527.21814270999994</v>
      </c>
      <c r="O31" s="35">
        <v>2.3145059999999997</v>
      </c>
      <c r="P31" s="35">
        <v>120.75501399999999</v>
      </c>
      <c r="Q31" s="35">
        <v>2.0974499999999998</v>
      </c>
      <c r="R31" s="35">
        <v>3.2099740000000003</v>
      </c>
      <c r="S31" s="35">
        <v>2.0974499999999998</v>
      </c>
      <c r="T31" s="35">
        <v>8.6420776000000004</v>
      </c>
      <c r="U31" s="35">
        <v>2.1603734999999995</v>
      </c>
      <c r="V31" s="35">
        <v>2.9714759999999996</v>
      </c>
      <c r="W31" s="35">
        <v>2.2251847049999998</v>
      </c>
      <c r="X31" s="35">
        <f>V31*1.04</f>
        <v>3.0903350399999998</v>
      </c>
      <c r="Y31" s="35">
        <v>2.2919402461499994</v>
      </c>
      <c r="Z31" s="35">
        <f>X31*1.04</f>
        <v>3.2139484415999999</v>
      </c>
      <c r="AA31" s="35">
        <f>H31+J31+K31+M31+O31+Q31+S31+U31+W31+Y31</f>
        <v>617.82163527114994</v>
      </c>
      <c r="AB31" s="35">
        <f>H31+J31+L31+N31+P31+R31+T31+V31+X31+Z31</f>
        <v>777.81727479159997</v>
      </c>
      <c r="AD31" s="40"/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0</v>
      </c>
      <c r="AR31" s="36">
        <v>0</v>
      </c>
      <c r="AS31" s="36">
        <v>0</v>
      </c>
      <c r="AT31" s="36">
        <v>0</v>
      </c>
      <c r="AU31" s="36">
        <v>0</v>
      </c>
      <c r="AV31" s="36">
        <v>0</v>
      </c>
      <c r="AW31" s="36">
        <v>0</v>
      </c>
      <c r="AX31" s="36">
        <v>0</v>
      </c>
      <c r="AY31" s="36">
        <v>0</v>
      </c>
      <c r="AZ31" s="36">
        <v>0</v>
      </c>
      <c r="BA31" s="36">
        <v>0</v>
      </c>
      <c r="BB31" s="36">
        <v>0</v>
      </c>
      <c r="BC31" s="28"/>
    </row>
    <row r="32" spans="1:108" s="7" customFormat="1" x14ac:dyDescent="0.25">
      <c r="A32" s="37" t="s">
        <v>58</v>
      </c>
      <c r="B32" s="38" t="s">
        <v>59</v>
      </c>
      <c r="C32" s="39" t="s">
        <v>40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9025.3537202499992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f>V32*1.03</f>
        <v>0</v>
      </c>
      <c r="Y32" s="35">
        <v>0</v>
      </c>
      <c r="Z32" s="35">
        <f>X32*1.03</f>
        <v>0</v>
      </c>
      <c r="AA32" s="35">
        <f>H32+J32+K32+M32+O32+Q32+S32+U32+W32+Y32</f>
        <v>0</v>
      </c>
      <c r="AB32" s="35">
        <f>H32+J32+L32+N32+P32+R32+T32+V32+X32+Z32</f>
        <v>9025.3537202499992</v>
      </c>
      <c r="AD32" s="40"/>
      <c r="AE32" s="36">
        <v>0</v>
      </c>
      <c r="AF32" s="36">
        <v>0</v>
      </c>
      <c r="AG32" s="36">
        <v>0</v>
      </c>
      <c r="AH32" s="36">
        <v>0</v>
      </c>
      <c r="AI32" s="36">
        <v>0</v>
      </c>
      <c r="AJ32" s="36">
        <v>0</v>
      </c>
      <c r="AK32" s="36">
        <v>0</v>
      </c>
      <c r="AL32" s="36">
        <v>0</v>
      </c>
      <c r="AM32" s="36">
        <v>0</v>
      </c>
      <c r="AN32" s="36">
        <v>0</v>
      </c>
      <c r="AO32" s="36">
        <v>0</v>
      </c>
      <c r="AP32" s="36">
        <v>0</v>
      </c>
      <c r="AQ32" s="36">
        <v>0</v>
      </c>
      <c r="AR32" s="36">
        <v>0</v>
      </c>
      <c r="AS32" s="36">
        <v>0</v>
      </c>
      <c r="AT32" s="36">
        <v>0</v>
      </c>
      <c r="AU32" s="36">
        <v>0</v>
      </c>
      <c r="AV32" s="36">
        <v>0</v>
      </c>
      <c r="AW32" s="36">
        <v>0</v>
      </c>
      <c r="AX32" s="36">
        <v>0</v>
      </c>
      <c r="AY32" s="36">
        <v>0</v>
      </c>
      <c r="AZ32" s="36">
        <v>0</v>
      </c>
      <c r="BA32" s="36">
        <v>0</v>
      </c>
      <c r="BB32" s="36">
        <v>0</v>
      </c>
      <c r="BC32" s="28"/>
    </row>
    <row r="33" spans="1:55" s="7" customFormat="1" ht="15.75" customHeight="1" x14ac:dyDescent="0.25">
      <c r="A33" s="37" t="s">
        <v>60</v>
      </c>
      <c r="B33" s="38" t="s">
        <v>61</v>
      </c>
      <c r="C33" s="39" t="s">
        <v>40</v>
      </c>
      <c r="D33" s="35" t="s">
        <v>43</v>
      </c>
      <c r="E33" s="35" t="s">
        <v>43</v>
      </c>
      <c r="F33" s="35" t="s">
        <v>43</v>
      </c>
      <c r="G33" s="35" t="s">
        <v>43</v>
      </c>
      <c r="H33" s="35" t="s">
        <v>43</v>
      </c>
      <c r="I33" s="35" t="s">
        <v>43</v>
      </c>
      <c r="J33" s="35" t="s">
        <v>43</v>
      </c>
      <c r="K33" s="35" t="s">
        <v>43</v>
      </c>
      <c r="L33" s="35" t="s">
        <v>43</v>
      </c>
      <c r="M33" s="35" t="s">
        <v>43</v>
      </c>
      <c r="N33" s="35" t="s">
        <v>43</v>
      </c>
      <c r="O33" s="35" t="s">
        <v>43</v>
      </c>
      <c r="P33" s="35" t="s">
        <v>43</v>
      </c>
      <c r="Q33" s="35" t="s">
        <v>43</v>
      </c>
      <c r="R33" s="35" t="s">
        <v>43</v>
      </c>
      <c r="S33" s="35" t="s">
        <v>43</v>
      </c>
      <c r="T33" s="35" t="s">
        <v>43</v>
      </c>
      <c r="U33" s="35" t="s">
        <v>43</v>
      </c>
      <c r="V33" s="35" t="s">
        <v>43</v>
      </c>
      <c r="W33" s="35" t="s">
        <v>43</v>
      </c>
      <c r="X33" s="35" t="s">
        <v>43</v>
      </c>
      <c r="Y33" s="35" t="s">
        <v>43</v>
      </c>
      <c r="Z33" s="35" t="s">
        <v>43</v>
      </c>
      <c r="AA33" s="35" t="s">
        <v>43</v>
      </c>
      <c r="AB33" s="35" t="s">
        <v>43</v>
      </c>
      <c r="AD33" s="40"/>
      <c r="AE33" s="36" t="s">
        <v>43</v>
      </c>
      <c r="AF33" s="36" t="s">
        <v>43</v>
      </c>
      <c r="AG33" s="36" t="s">
        <v>43</v>
      </c>
      <c r="AH33" s="36" t="s">
        <v>43</v>
      </c>
      <c r="AI33" s="36" t="s">
        <v>43</v>
      </c>
      <c r="AJ33" s="36" t="s">
        <v>43</v>
      </c>
      <c r="AK33" s="36" t="s">
        <v>43</v>
      </c>
      <c r="AL33" s="36" t="s">
        <v>43</v>
      </c>
      <c r="AM33" s="36" t="s">
        <v>43</v>
      </c>
      <c r="AN33" s="36" t="s">
        <v>43</v>
      </c>
      <c r="AO33" s="36" t="s">
        <v>43</v>
      </c>
      <c r="AP33" s="36" t="s">
        <v>43</v>
      </c>
      <c r="AQ33" s="36" t="s">
        <v>43</v>
      </c>
      <c r="AR33" s="36" t="s">
        <v>43</v>
      </c>
      <c r="AS33" s="36" t="s">
        <v>43</v>
      </c>
      <c r="AT33" s="36" t="s">
        <v>43</v>
      </c>
      <c r="AU33" s="36" t="s">
        <v>43</v>
      </c>
      <c r="AV33" s="36" t="s">
        <v>43</v>
      </c>
      <c r="AW33" s="36" t="s">
        <v>43</v>
      </c>
      <c r="AX33" s="36" t="s">
        <v>43</v>
      </c>
      <c r="AY33" s="36" t="s">
        <v>43</v>
      </c>
      <c r="AZ33" s="36" t="s">
        <v>43</v>
      </c>
      <c r="BA33" s="36" t="s">
        <v>43</v>
      </c>
      <c r="BB33" s="36" t="s">
        <v>43</v>
      </c>
      <c r="BC33" s="28"/>
    </row>
    <row r="34" spans="1:55" s="7" customFormat="1" ht="31.5" customHeight="1" x14ac:dyDescent="0.25">
      <c r="A34" s="37" t="s">
        <v>62</v>
      </c>
      <c r="B34" s="41" t="s">
        <v>63</v>
      </c>
      <c r="C34" s="39" t="s">
        <v>40</v>
      </c>
      <c r="D34" s="35" t="s">
        <v>43</v>
      </c>
      <c r="E34" s="35" t="s">
        <v>43</v>
      </c>
      <c r="F34" s="35" t="s">
        <v>43</v>
      </c>
      <c r="G34" s="35" t="s">
        <v>43</v>
      </c>
      <c r="H34" s="35" t="s">
        <v>43</v>
      </c>
      <c r="I34" s="35" t="s">
        <v>43</v>
      </c>
      <c r="J34" s="35" t="s">
        <v>43</v>
      </c>
      <c r="K34" s="35" t="s">
        <v>43</v>
      </c>
      <c r="L34" s="35" t="s">
        <v>43</v>
      </c>
      <c r="M34" s="35" t="s">
        <v>43</v>
      </c>
      <c r="N34" s="35" t="s">
        <v>43</v>
      </c>
      <c r="O34" s="35" t="s">
        <v>43</v>
      </c>
      <c r="P34" s="35" t="s">
        <v>43</v>
      </c>
      <c r="Q34" s="35" t="s">
        <v>43</v>
      </c>
      <c r="R34" s="35" t="s">
        <v>43</v>
      </c>
      <c r="S34" s="35" t="s">
        <v>43</v>
      </c>
      <c r="T34" s="35" t="s">
        <v>43</v>
      </c>
      <c r="U34" s="35" t="s">
        <v>43</v>
      </c>
      <c r="V34" s="35" t="s">
        <v>43</v>
      </c>
      <c r="W34" s="35" t="s">
        <v>43</v>
      </c>
      <c r="X34" s="35" t="s">
        <v>43</v>
      </c>
      <c r="Y34" s="35" t="s">
        <v>43</v>
      </c>
      <c r="Z34" s="35" t="s">
        <v>43</v>
      </c>
      <c r="AA34" s="35" t="s">
        <v>43</v>
      </c>
      <c r="AB34" s="35" t="s">
        <v>43</v>
      </c>
      <c r="AD34" s="40"/>
      <c r="AE34" s="36" t="s">
        <v>43</v>
      </c>
      <c r="AF34" s="36" t="s">
        <v>43</v>
      </c>
      <c r="AG34" s="36" t="s">
        <v>43</v>
      </c>
      <c r="AH34" s="36" t="s">
        <v>43</v>
      </c>
      <c r="AI34" s="36" t="s">
        <v>43</v>
      </c>
      <c r="AJ34" s="36" t="s">
        <v>43</v>
      </c>
      <c r="AK34" s="36" t="s">
        <v>43</v>
      </c>
      <c r="AL34" s="36" t="s">
        <v>43</v>
      </c>
      <c r="AM34" s="36" t="s">
        <v>43</v>
      </c>
      <c r="AN34" s="36" t="s">
        <v>43</v>
      </c>
      <c r="AO34" s="36" t="s">
        <v>43</v>
      </c>
      <c r="AP34" s="36" t="s">
        <v>43</v>
      </c>
      <c r="AQ34" s="36" t="s">
        <v>43</v>
      </c>
      <c r="AR34" s="36" t="s">
        <v>43</v>
      </c>
      <c r="AS34" s="36" t="s">
        <v>43</v>
      </c>
      <c r="AT34" s="36" t="s">
        <v>43</v>
      </c>
      <c r="AU34" s="36" t="s">
        <v>43</v>
      </c>
      <c r="AV34" s="36" t="s">
        <v>43</v>
      </c>
      <c r="AW34" s="36" t="s">
        <v>43</v>
      </c>
      <c r="AX34" s="36" t="s">
        <v>43</v>
      </c>
      <c r="AY34" s="36" t="s">
        <v>43</v>
      </c>
      <c r="AZ34" s="36" t="s">
        <v>43</v>
      </c>
      <c r="BA34" s="36" t="s">
        <v>43</v>
      </c>
      <c r="BB34" s="36" t="s">
        <v>43</v>
      </c>
      <c r="BC34" s="28"/>
    </row>
    <row r="35" spans="1:55" s="7" customFormat="1" ht="15.75" customHeight="1" x14ac:dyDescent="0.25">
      <c r="A35" s="37" t="s">
        <v>64</v>
      </c>
      <c r="B35" s="42" t="s">
        <v>65</v>
      </c>
      <c r="C35" s="39" t="s">
        <v>40</v>
      </c>
      <c r="D35" s="35" t="s">
        <v>43</v>
      </c>
      <c r="E35" s="35" t="s">
        <v>43</v>
      </c>
      <c r="F35" s="35" t="s">
        <v>43</v>
      </c>
      <c r="G35" s="35" t="s">
        <v>43</v>
      </c>
      <c r="H35" s="35" t="s">
        <v>43</v>
      </c>
      <c r="I35" s="35" t="s">
        <v>43</v>
      </c>
      <c r="J35" s="35" t="s">
        <v>43</v>
      </c>
      <c r="K35" s="35" t="s">
        <v>43</v>
      </c>
      <c r="L35" s="35" t="s">
        <v>43</v>
      </c>
      <c r="M35" s="35" t="s">
        <v>43</v>
      </c>
      <c r="N35" s="35" t="s">
        <v>43</v>
      </c>
      <c r="O35" s="35" t="s">
        <v>43</v>
      </c>
      <c r="P35" s="35" t="s">
        <v>43</v>
      </c>
      <c r="Q35" s="35" t="s">
        <v>43</v>
      </c>
      <c r="R35" s="35" t="s">
        <v>43</v>
      </c>
      <c r="S35" s="35" t="s">
        <v>43</v>
      </c>
      <c r="T35" s="35" t="s">
        <v>43</v>
      </c>
      <c r="U35" s="35" t="s">
        <v>43</v>
      </c>
      <c r="V35" s="35" t="s">
        <v>43</v>
      </c>
      <c r="W35" s="35" t="s">
        <v>43</v>
      </c>
      <c r="X35" s="35" t="s">
        <v>43</v>
      </c>
      <c r="Y35" s="35" t="s">
        <v>43</v>
      </c>
      <c r="Z35" s="35" t="s">
        <v>43</v>
      </c>
      <c r="AA35" s="35" t="s">
        <v>43</v>
      </c>
      <c r="AB35" s="35" t="s">
        <v>43</v>
      </c>
      <c r="AD35" s="40"/>
      <c r="AE35" s="36" t="s">
        <v>43</v>
      </c>
      <c r="AF35" s="36" t="s">
        <v>43</v>
      </c>
      <c r="AG35" s="36" t="s">
        <v>43</v>
      </c>
      <c r="AH35" s="36" t="s">
        <v>43</v>
      </c>
      <c r="AI35" s="36" t="s">
        <v>43</v>
      </c>
      <c r="AJ35" s="36" t="s">
        <v>43</v>
      </c>
      <c r="AK35" s="36" t="s">
        <v>43</v>
      </c>
      <c r="AL35" s="36" t="s">
        <v>43</v>
      </c>
      <c r="AM35" s="36" t="s">
        <v>43</v>
      </c>
      <c r="AN35" s="36" t="s">
        <v>43</v>
      </c>
      <c r="AO35" s="36" t="s">
        <v>43</v>
      </c>
      <c r="AP35" s="36" t="s">
        <v>43</v>
      </c>
      <c r="AQ35" s="36" t="s">
        <v>43</v>
      </c>
      <c r="AR35" s="36" t="s">
        <v>43</v>
      </c>
      <c r="AS35" s="36" t="s">
        <v>43</v>
      </c>
      <c r="AT35" s="36" t="s">
        <v>43</v>
      </c>
      <c r="AU35" s="36" t="s">
        <v>43</v>
      </c>
      <c r="AV35" s="36" t="s">
        <v>43</v>
      </c>
      <c r="AW35" s="36" t="s">
        <v>43</v>
      </c>
      <c r="AX35" s="36" t="s">
        <v>43</v>
      </c>
      <c r="AY35" s="36" t="s">
        <v>43</v>
      </c>
      <c r="AZ35" s="36" t="s">
        <v>43</v>
      </c>
      <c r="BA35" s="36" t="s">
        <v>43</v>
      </c>
      <c r="BB35" s="36" t="s">
        <v>43</v>
      </c>
      <c r="BC35" s="28"/>
    </row>
    <row r="36" spans="1:55" s="7" customFormat="1" ht="15.75" customHeight="1" x14ac:dyDescent="0.25">
      <c r="A36" s="37" t="s">
        <v>66</v>
      </c>
      <c r="B36" s="42" t="s">
        <v>67</v>
      </c>
      <c r="C36" s="39" t="s">
        <v>40</v>
      </c>
      <c r="D36" s="35" t="s">
        <v>43</v>
      </c>
      <c r="E36" s="35" t="s">
        <v>43</v>
      </c>
      <c r="F36" s="35" t="s">
        <v>43</v>
      </c>
      <c r="G36" s="35" t="s">
        <v>43</v>
      </c>
      <c r="H36" s="35" t="s">
        <v>43</v>
      </c>
      <c r="I36" s="35" t="s">
        <v>43</v>
      </c>
      <c r="J36" s="35" t="s">
        <v>43</v>
      </c>
      <c r="K36" s="35" t="s">
        <v>43</v>
      </c>
      <c r="L36" s="35" t="s">
        <v>43</v>
      </c>
      <c r="M36" s="35" t="s">
        <v>43</v>
      </c>
      <c r="N36" s="35" t="s">
        <v>43</v>
      </c>
      <c r="O36" s="35" t="s">
        <v>43</v>
      </c>
      <c r="P36" s="35" t="s">
        <v>43</v>
      </c>
      <c r="Q36" s="35" t="s">
        <v>43</v>
      </c>
      <c r="R36" s="35" t="s">
        <v>43</v>
      </c>
      <c r="S36" s="35" t="s">
        <v>43</v>
      </c>
      <c r="T36" s="35" t="s">
        <v>43</v>
      </c>
      <c r="U36" s="35" t="s">
        <v>43</v>
      </c>
      <c r="V36" s="35" t="s">
        <v>43</v>
      </c>
      <c r="W36" s="35" t="s">
        <v>43</v>
      </c>
      <c r="X36" s="35" t="s">
        <v>43</v>
      </c>
      <c r="Y36" s="35" t="s">
        <v>43</v>
      </c>
      <c r="Z36" s="35" t="s">
        <v>43</v>
      </c>
      <c r="AA36" s="35" t="s">
        <v>43</v>
      </c>
      <c r="AB36" s="35" t="s">
        <v>43</v>
      </c>
      <c r="AD36" s="40"/>
      <c r="AE36" s="36" t="s">
        <v>43</v>
      </c>
      <c r="AF36" s="36" t="s">
        <v>43</v>
      </c>
      <c r="AG36" s="36" t="s">
        <v>43</v>
      </c>
      <c r="AH36" s="36" t="s">
        <v>43</v>
      </c>
      <c r="AI36" s="36" t="s">
        <v>43</v>
      </c>
      <c r="AJ36" s="36" t="s">
        <v>43</v>
      </c>
      <c r="AK36" s="36" t="s">
        <v>43</v>
      </c>
      <c r="AL36" s="36" t="s">
        <v>43</v>
      </c>
      <c r="AM36" s="36" t="s">
        <v>43</v>
      </c>
      <c r="AN36" s="36" t="s">
        <v>43</v>
      </c>
      <c r="AO36" s="36" t="s">
        <v>43</v>
      </c>
      <c r="AP36" s="36" t="s">
        <v>43</v>
      </c>
      <c r="AQ36" s="36" t="s">
        <v>43</v>
      </c>
      <c r="AR36" s="36" t="s">
        <v>43</v>
      </c>
      <c r="AS36" s="36" t="s">
        <v>43</v>
      </c>
      <c r="AT36" s="36" t="s">
        <v>43</v>
      </c>
      <c r="AU36" s="36" t="s">
        <v>43</v>
      </c>
      <c r="AV36" s="36" t="s">
        <v>43</v>
      </c>
      <c r="AW36" s="36" t="s">
        <v>43</v>
      </c>
      <c r="AX36" s="36" t="s">
        <v>43</v>
      </c>
      <c r="AY36" s="36" t="s">
        <v>43</v>
      </c>
      <c r="AZ36" s="36" t="s">
        <v>43</v>
      </c>
      <c r="BA36" s="36" t="s">
        <v>43</v>
      </c>
      <c r="BB36" s="36" t="s">
        <v>43</v>
      </c>
      <c r="BC36" s="28"/>
    </row>
    <row r="37" spans="1:55" s="7" customFormat="1" x14ac:dyDescent="0.25">
      <c r="A37" s="37" t="s">
        <v>68</v>
      </c>
      <c r="B37" s="38" t="s">
        <v>69</v>
      </c>
      <c r="C37" s="39" t="s">
        <v>40</v>
      </c>
      <c r="D37" s="35">
        <v>66.826020909491533</v>
      </c>
      <c r="E37" s="35">
        <v>176.9914565914525</v>
      </c>
      <c r="F37" s="35">
        <v>360.84586877875381</v>
      </c>
      <c r="G37" s="35">
        <v>51.079875807999997</v>
      </c>
      <c r="H37" s="35">
        <v>65.60788490139295</v>
      </c>
      <c r="I37" s="35">
        <v>59.628403004863998</v>
      </c>
      <c r="J37" s="35">
        <v>89.381933812000639</v>
      </c>
      <c r="K37" s="35">
        <v>84.942186990595914</v>
      </c>
      <c r="L37" s="35">
        <v>148.84274696620781</v>
      </c>
      <c r="M37" s="35">
        <v>56.284169517582484</v>
      </c>
      <c r="N37" s="35">
        <v>43.410178379999998</v>
      </c>
      <c r="O37" s="35">
        <v>58.462621965358871</v>
      </c>
      <c r="P37" s="35">
        <v>42.745945345519999</v>
      </c>
      <c r="Q37" s="35">
        <v>60.728212511046316</v>
      </c>
      <c r="R37" s="35">
        <v>44.320397096940802</v>
      </c>
      <c r="S37" s="35">
        <v>63.08442667856125</v>
      </c>
      <c r="T37" s="35">
        <v>45.957826918418441</v>
      </c>
      <c r="U37" s="35">
        <v>64.97695947891809</v>
      </c>
      <c r="V37" s="35">
        <v>47.660753932755178</v>
      </c>
      <c r="W37" s="35">
        <v>66.926268263285635</v>
      </c>
      <c r="X37" s="35">
        <f>V37*1.04</f>
        <v>49.567184090065389</v>
      </c>
      <c r="Y37" s="35">
        <v>68.934056311184207</v>
      </c>
      <c r="Z37" s="35">
        <f>X37*1.04</f>
        <v>51.549871453668004</v>
      </c>
      <c r="AA37" s="35">
        <f>H37+J37+K37+M37+O37+Q37+S37+U37+W37+Y37</f>
        <v>679.32872042992642</v>
      </c>
      <c r="AB37" s="35">
        <f>H37+J37+L37+N37+P37+R37+T37+V37+X37+Z37</f>
        <v>629.04472289696923</v>
      </c>
      <c r="AD37" s="40"/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36">
        <v>0</v>
      </c>
      <c r="AO37" s="36">
        <v>0</v>
      </c>
      <c r="AP37" s="36">
        <v>0</v>
      </c>
      <c r="AQ37" s="36">
        <v>0</v>
      </c>
      <c r="AR37" s="36">
        <v>0</v>
      </c>
      <c r="AS37" s="36">
        <v>0</v>
      </c>
      <c r="AT37" s="36">
        <v>0</v>
      </c>
      <c r="AU37" s="36">
        <v>0</v>
      </c>
      <c r="AV37" s="36">
        <v>0</v>
      </c>
      <c r="AW37" s="36">
        <v>0</v>
      </c>
      <c r="AX37" s="36">
        <v>0</v>
      </c>
      <c r="AY37" s="36">
        <v>0</v>
      </c>
      <c r="AZ37" s="36">
        <v>0</v>
      </c>
      <c r="BA37" s="36">
        <v>0</v>
      </c>
      <c r="BB37" s="36">
        <v>0</v>
      </c>
      <c r="BC37" s="28"/>
    </row>
    <row r="38" spans="1:55" s="30" customFormat="1" ht="31.5" x14ac:dyDescent="0.25">
      <c r="A38" s="32" t="s">
        <v>70</v>
      </c>
      <c r="B38" s="33" t="s">
        <v>71</v>
      </c>
      <c r="C38" s="34" t="s">
        <v>40</v>
      </c>
      <c r="D38" s="35">
        <f t="shared" ref="D38:K38" si="8">D44+D46+D47+D52</f>
        <v>5937.278707604225</v>
      </c>
      <c r="E38" s="35">
        <f t="shared" si="8"/>
        <v>5779.7150502145923</v>
      </c>
      <c r="F38" s="35">
        <f t="shared" si="8"/>
        <v>6197.6826470404912</v>
      </c>
      <c r="G38" s="35">
        <f t="shared" si="8"/>
        <v>6531.6259518870247</v>
      </c>
      <c r="H38" s="35">
        <f t="shared" si="8"/>
        <v>6576.004867303317</v>
      </c>
      <c r="I38" s="35">
        <f t="shared" si="8"/>
        <v>6006.3552557862613</v>
      </c>
      <c r="J38" s="35">
        <f t="shared" si="8"/>
        <v>6391.5019126583493</v>
      </c>
      <c r="K38" s="35">
        <f t="shared" si="8"/>
        <v>6380.4416019729861</v>
      </c>
      <c r="L38" s="35">
        <v>14205.205469284872</v>
      </c>
      <c r="M38" s="35">
        <f>M44+M46+M47+M52</f>
        <v>6762.3218418841579</v>
      </c>
      <c r="N38" s="35">
        <v>6540.2584709416333</v>
      </c>
      <c r="O38" s="35">
        <f>O44+O46+O47+O52</f>
        <v>6950.7024345854379</v>
      </c>
      <c r="P38" s="35">
        <v>6729.3084700396239</v>
      </c>
      <c r="Q38" s="35">
        <f>Q44+Q46+Q47+Q52</f>
        <v>7136.5834595417737</v>
      </c>
      <c r="R38" s="35">
        <v>6900.4869431885618</v>
      </c>
      <c r="S38" s="35">
        <f>S44+S46+S47+S52</f>
        <v>7216.3698772719144</v>
      </c>
      <c r="T38" s="35">
        <v>7090.7965872265304</v>
      </c>
      <c r="U38" s="35">
        <f>U44+U46+U47+U52</f>
        <v>7445.299060768516</v>
      </c>
      <c r="V38" s="35">
        <v>7200.1204163394759</v>
      </c>
      <c r="W38" s="35">
        <f>W44+W46+W47+W52</f>
        <v>7694.2371817855765</v>
      </c>
      <c r="X38" s="35">
        <v>7416.9679222947916</v>
      </c>
      <c r="Y38" s="35">
        <f>Y44+Y46+Y47+Y52</f>
        <v>7951.9329958131993</v>
      </c>
      <c r="Z38" s="35">
        <v>7640.3546091673725</v>
      </c>
      <c r="AA38" s="35">
        <f>H38+J38+K38+M38+O38+Q38+S38+U38+W38+Y38</f>
        <v>70505.395233585223</v>
      </c>
      <c r="AB38" s="35">
        <f>H38+J38+L38+N38+P38+R38+T38+V38+X38+Z38</f>
        <v>76691.005668444515</v>
      </c>
      <c r="AD38" s="31"/>
      <c r="AE38" s="36">
        <v>0</v>
      </c>
      <c r="AF38" s="36">
        <v>0</v>
      </c>
      <c r="AG38" s="36">
        <v>0</v>
      </c>
      <c r="AH38" s="36">
        <v>0</v>
      </c>
      <c r="AI38" s="36">
        <v>0</v>
      </c>
      <c r="AJ38" s="36">
        <v>0</v>
      </c>
      <c r="AK38" s="36">
        <v>0</v>
      </c>
      <c r="AL38" s="36">
        <v>0</v>
      </c>
      <c r="AM38" s="36">
        <v>0</v>
      </c>
      <c r="AN38" s="36">
        <v>0</v>
      </c>
      <c r="AO38" s="36">
        <v>0</v>
      </c>
      <c r="AP38" s="36">
        <v>0</v>
      </c>
      <c r="AQ38" s="36">
        <v>0</v>
      </c>
      <c r="AR38" s="36">
        <v>0</v>
      </c>
      <c r="AS38" s="36">
        <v>0</v>
      </c>
      <c r="AT38" s="36">
        <v>0</v>
      </c>
      <c r="AU38" s="36">
        <v>0</v>
      </c>
      <c r="AV38" s="36">
        <v>0</v>
      </c>
      <c r="AW38" s="36">
        <v>0</v>
      </c>
      <c r="AX38" s="36">
        <v>0</v>
      </c>
      <c r="AY38" s="36">
        <v>0</v>
      </c>
      <c r="AZ38" s="36">
        <v>0</v>
      </c>
      <c r="BA38" s="36">
        <v>0</v>
      </c>
      <c r="BB38" s="36">
        <v>0</v>
      </c>
      <c r="BC38" s="28"/>
    </row>
    <row r="39" spans="1:55" s="7" customFormat="1" ht="15.75" customHeight="1" x14ac:dyDescent="0.25">
      <c r="A39" s="37" t="s">
        <v>72</v>
      </c>
      <c r="B39" s="38" t="s">
        <v>42</v>
      </c>
      <c r="C39" s="39" t="s">
        <v>40</v>
      </c>
      <c r="D39" s="35" t="s">
        <v>43</v>
      </c>
      <c r="E39" s="35" t="s">
        <v>43</v>
      </c>
      <c r="F39" s="35" t="s">
        <v>43</v>
      </c>
      <c r="G39" s="35" t="s">
        <v>43</v>
      </c>
      <c r="H39" s="35" t="s">
        <v>43</v>
      </c>
      <c r="I39" s="35" t="s">
        <v>43</v>
      </c>
      <c r="J39" s="35" t="s">
        <v>43</v>
      </c>
      <c r="K39" s="35" t="s">
        <v>43</v>
      </c>
      <c r="L39" s="35" t="s">
        <v>43</v>
      </c>
      <c r="M39" s="35" t="s">
        <v>43</v>
      </c>
      <c r="N39" s="35" t="s">
        <v>43</v>
      </c>
      <c r="O39" s="35" t="s">
        <v>43</v>
      </c>
      <c r="P39" s="35" t="s">
        <v>43</v>
      </c>
      <c r="Q39" s="35" t="s">
        <v>43</v>
      </c>
      <c r="R39" s="35" t="s">
        <v>43</v>
      </c>
      <c r="S39" s="35" t="s">
        <v>43</v>
      </c>
      <c r="T39" s="35" t="s">
        <v>43</v>
      </c>
      <c r="U39" s="35" t="s">
        <v>43</v>
      </c>
      <c r="V39" s="35" t="s">
        <v>43</v>
      </c>
      <c r="W39" s="35" t="s">
        <v>43</v>
      </c>
      <c r="X39" s="35" t="s">
        <v>43</v>
      </c>
      <c r="Y39" s="35" t="s">
        <v>43</v>
      </c>
      <c r="Z39" s="35" t="s">
        <v>43</v>
      </c>
      <c r="AA39" s="35" t="s">
        <v>43</v>
      </c>
      <c r="AB39" s="35" t="s">
        <v>43</v>
      </c>
      <c r="AD39" s="40"/>
      <c r="AE39" s="36" t="s">
        <v>43</v>
      </c>
      <c r="AF39" s="36" t="s">
        <v>43</v>
      </c>
      <c r="AG39" s="36" t="s">
        <v>43</v>
      </c>
      <c r="AH39" s="36" t="s">
        <v>43</v>
      </c>
      <c r="AI39" s="36" t="s">
        <v>43</v>
      </c>
      <c r="AJ39" s="36" t="s">
        <v>43</v>
      </c>
      <c r="AK39" s="36" t="s">
        <v>43</v>
      </c>
      <c r="AL39" s="36" t="s">
        <v>43</v>
      </c>
      <c r="AM39" s="36" t="s">
        <v>43</v>
      </c>
      <c r="AN39" s="36" t="s">
        <v>43</v>
      </c>
      <c r="AO39" s="36" t="s">
        <v>43</v>
      </c>
      <c r="AP39" s="36" t="s">
        <v>43</v>
      </c>
      <c r="AQ39" s="36" t="s">
        <v>43</v>
      </c>
      <c r="AR39" s="36" t="s">
        <v>43</v>
      </c>
      <c r="AS39" s="36" t="s">
        <v>43</v>
      </c>
      <c r="AT39" s="36" t="s">
        <v>43</v>
      </c>
      <c r="AU39" s="36" t="s">
        <v>43</v>
      </c>
      <c r="AV39" s="36" t="s">
        <v>43</v>
      </c>
      <c r="AW39" s="36" t="s">
        <v>43</v>
      </c>
      <c r="AX39" s="36" t="s">
        <v>43</v>
      </c>
      <c r="AY39" s="36" t="s">
        <v>43</v>
      </c>
      <c r="AZ39" s="36" t="s">
        <v>43</v>
      </c>
      <c r="BA39" s="36" t="s">
        <v>43</v>
      </c>
      <c r="BB39" s="36" t="s">
        <v>43</v>
      </c>
      <c r="BC39" s="28"/>
    </row>
    <row r="40" spans="1:55" s="7" customFormat="1" ht="31.5" customHeight="1" x14ac:dyDescent="0.25">
      <c r="A40" s="37" t="s">
        <v>73</v>
      </c>
      <c r="B40" s="43" t="s">
        <v>45</v>
      </c>
      <c r="C40" s="39" t="s">
        <v>40</v>
      </c>
      <c r="D40" s="35" t="s">
        <v>43</v>
      </c>
      <c r="E40" s="35" t="s">
        <v>43</v>
      </c>
      <c r="F40" s="35" t="s">
        <v>43</v>
      </c>
      <c r="G40" s="35" t="s">
        <v>43</v>
      </c>
      <c r="H40" s="35" t="s">
        <v>43</v>
      </c>
      <c r="I40" s="35" t="s">
        <v>43</v>
      </c>
      <c r="J40" s="35" t="s">
        <v>43</v>
      </c>
      <c r="K40" s="35" t="s">
        <v>43</v>
      </c>
      <c r="L40" s="35" t="s">
        <v>43</v>
      </c>
      <c r="M40" s="35" t="s">
        <v>43</v>
      </c>
      <c r="N40" s="35" t="s">
        <v>43</v>
      </c>
      <c r="O40" s="35" t="s">
        <v>43</v>
      </c>
      <c r="P40" s="35" t="s">
        <v>43</v>
      </c>
      <c r="Q40" s="35" t="s">
        <v>43</v>
      </c>
      <c r="R40" s="35" t="s">
        <v>43</v>
      </c>
      <c r="S40" s="35" t="s">
        <v>43</v>
      </c>
      <c r="T40" s="35" t="s">
        <v>43</v>
      </c>
      <c r="U40" s="35" t="s">
        <v>43</v>
      </c>
      <c r="V40" s="35" t="s">
        <v>43</v>
      </c>
      <c r="W40" s="35" t="s">
        <v>43</v>
      </c>
      <c r="X40" s="35" t="s">
        <v>43</v>
      </c>
      <c r="Y40" s="35" t="s">
        <v>43</v>
      </c>
      <c r="Z40" s="35" t="s">
        <v>43</v>
      </c>
      <c r="AA40" s="35" t="s">
        <v>43</v>
      </c>
      <c r="AB40" s="35" t="s">
        <v>43</v>
      </c>
      <c r="AD40" s="40"/>
      <c r="AE40" s="36" t="s">
        <v>43</v>
      </c>
      <c r="AF40" s="36" t="s">
        <v>43</v>
      </c>
      <c r="AG40" s="36" t="s">
        <v>43</v>
      </c>
      <c r="AH40" s="36" t="s">
        <v>43</v>
      </c>
      <c r="AI40" s="36" t="s">
        <v>43</v>
      </c>
      <c r="AJ40" s="36" t="s">
        <v>43</v>
      </c>
      <c r="AK40" s="36" t="s">
        <v>43</v>
      </c>
      <c r="AL40" s="36" t="s">
        <v>43</v>
      </c>
      <c r="AM40" s="36" t="s">
        <v>43</v>
      </c>
      <c r="AN40" s="36" t="s">
        <v>43</v>
      </c>
      <c r="AO40" s="36" t="s">
        <v>43</v>
      </c>
      <c r="AP40" s="36" t="s">
        <v>43</v>
      </c>
      <c r="AQ40" s="36" t="s">
        <v>43</v>
      </c>
      <c r="AR40" s="36" t="s">
        <v>43</v>
      </c>
      <c r="AS40" s="36" t="s">
        <v>43</v>
      </c>
      <c r="AT40" s="36" t="s">
        <v>43</v>
      </c>
      <c r="AU40" s="36" t="s">
        <v>43</v>
      </c>
      <c r="AV40" s="36" t="s">
        <v>43</v>
      </c>
      <c r="AW40" s="36" t="s">
        <v>43</v>
      </c>
      <c r="AX40" s="36" t="s">
        <v>43</v>
      </c>
      <c r="AY40" s="36" t="s">
        <v>43</v>
      </c>
      <c r="AZ40" s="36" t="s">
        <v>43</v>
      </c>
      <c r="BA40" s="36" t="s">
        <v>43</v>
      </c>
      <c r="BB40" s="36" t="s">
        <v>43</v>
      </c>
      <c r="BC40" s="28"/>
    </row>
    <row r="41" spans="1:55" s="7" customFormat="1" ht="31.5" customHeight="1" x14ac:dyDescent="0.25">
      <c r="A41" s="37" t="s">
        <v>74</v>
      </c>
      <c r="B41" s="43" t="s">
        <v>47</v>
      </c>
      <c r="C41" s="39" t="s">
        <v>40</v>
      </c>
      <c r="D41" s="35" t="s">
        <v>43</v>
      </c>
      <c r="E41" s="35" t="s">
        <v>43</v>
      </c>
      <c r="F41" s="35" t="s">
        <v>43</v>
      </c>
      <c r="G41" s="35" t="s">
        <v>43</v>
      </c>
      <c r="H41" s="35" t="s">
        <v>43</v>
      </c>
      <c r="I41" s="35" t="s">
        <v>43</v>
      </c>
      <c r="J41" s="35" t="s">
        <v>43</v>
      </c>
      <c r="K41" s="35" t="s">
        <v>43</v>
      </c>
      <c r="L41" s="35" t="s">
        <v>43</v>
      </c>
      <c r="M41" s="35" t="s">
        <v>43</v>
      </c>
      <c r="N41" s="35" t="s">
        <v>43</v>
      </c>
      <c r="O41" s="35" t="s">
        <v>43</v>
      </c>
      <c r="P41" s="35" t="s">
        <v>43</v>
      </c>
      <c r="Q41" s="35" t="s">
        <v>43</v>
      </c>
      <c r="R41" s="35" t="s">
        <v>43</v>
      </c>
      <c r="S41" s="35" t="s">
        <v>43</v>
      </c>
      <c r="T41" s="35" t="s">
        <v>43</v>
      </c>
      <c r="U41" s="35" t="s">
        <v>43</v>
      </c>
      <c r="V41" s="35" t="s">
        <v>43</v>
      </c>
      <c r="W41" s="35" t="s">
        <v>43</v>
      </c>
      <c r="X41" s="35" t="s">
        <v>43</v>
      </c>
      <c r="Y41" s="35" t="s">
        <v>43</v>
      </c>
      <c r="Z41" s="35" t="s">
        <v>43</v>
      </c>
      <c r="AA41" s="35" t="s">
        <v>43</v>
      </c>
      <c r="AB41" s="35" t="s">
        <v>43</v>
      </c>
      <c r="AD41" s="40"/>
      <c r="AE41" s="36" t="s">
        <v>43</v>
      </c>
      <c r="AF41" s="36" t="s">
        <v>43</v>
      </c>
      <c r="AG41" s="36" t="s">
        <v>43</v>
      </c>
      <c r="AH41" s="36" t="s">
        <v>43</v>
      </c>
      <c r="AI41" s="36" t="s">
        <v>43</v>
      </c>
      <c r="AJ41" s="36" t="s">
        <v>43</v>
      </c>
      <c r="AK41" s="36" t="s">
        <v>43</v>
      </c>
      <c r="AL41" s="36" t="s">
        <v>43</v>
      </c>
      <c r="AM41" s="36" t="s">
        <v>43</v>
      </c>
      <c r="AN41" s="36" t="s">
        <v>43</v>
      </c>
      <c r="AO41" s="36" t="s">
        <v>43</v>
      </c>
      <c r="AP41" s="36" t="s">
        <v>43</v>
      </c>
      <c r="AQ41" s="36" t="s">
        <v>43</v>
      </c>
      <c r="AR41" s="36" t="s">
        <v>43</v>
      </c>
      <c r="AS41" s="36" t="s">
        <v>43</v>
      </c>
      <c r="AT41" s="36" t="s">
        <v>43</v>
      </c>
      <c r="AU41" s="36" t="s">
        <v>43</v>
      </c>
      <c r="AV41" s="36" t="s">
        <v>43</v>
      </c>
      <c r="AW41" s="36" t="s">
        <v>43</v>
      </c>
      <c r="AX41" s="36" t="s">
        <v>43</v>
      </c>
      <c r="AY41" s="36" t="s">
        <v>43</v>
      </c>
      <c r="AZ41" s="36" t="s">
        <v>43</v>
      </c>
      <c r="BA41" s="36" t="s">
        <v>43</v>
      </c>
      <c r="BB41" s="36" t="s">
        <v>43</v>
      </c>
      <c r="BC41" s="28"/>
    </row>
    <row r="42" spans="1:55" s="7" customFormat="1" ht="31.5" customHeight="1" x14ac:dyDescent="0.25">
      <c r="A42" s="37" t="s">
        <v>75</v>
      </c>
      <c r="B42" s="43" t="s">
        <v>49</v>
      </c>
      <c r="C42" s="39" t="s">
        <v>40</v>
      </c>
      <c r="D42" s="35" t="s">
        <v>43</v>
      </c>
      <c r="E42" s="35" t="s">
        <v>43</v>
      </c>
      <c r="F42" s="35" t="s">
        <v>43</v>
      </c>
      <c r="G42" s="35" t="s">
        <v>43</v>
      </c>
      <c r="H42" s="35" t="s">
        <v>43</v>
      </c>
      <c r="I42" s="35" t="s">
        <v>43</v>
      </c>
      <c r="J42" s="35" t="s">
        <v>43</v>
      </c>
      <c r="K42" s="35" t="s">
        <v>43</v>
      </c>
      <c r="L42" s="35" t="s">
        <v>43</v>
      </c>
      <c r="M42" s="35" t="s">
        <v>43</v>
      </c>
      <c r="N42" s="35" t="s">
        <v>43</v>
      </c>
      <c r="O42" s="35" t="s">
        <v>43</v>
      </c>
      <c r="P42" s="35" t="s">
        <v>43</v>
      </c>
      <c r="Q42" s="35" t="s">
        <v>43</v>
      </c>
      <c r="R42" s="35" t="s">
        <v>43</v>
      </c>
      <c r="S42" s="35" t="s">
        <v>43</v>
      </c>
      <c r="T42" s="35" t="s">
        <v>43</v>
      </c>
      <c r="U42" s="35" t="s">
        <v>43</v>
      </c>
      <c r="V42" s="35" t="s">
        <v>43</v>
      </c>
      <c r="W42" s="35" t="s">
        <v>43</v>
      </c>
      <c r="X42" s="35" t="s">
        <v>43</v>
      </c>
      <c r="Y42" s="35" t="s">
        <v>43</v>
      </c>
      <c r="Z42" s="35" t="s">
        <v>43</v>
      </c>
      <c r="AA42" s="35" t="s">
        <v>43</v>
      </c>
      <c r="AB42" s="35" t="s">
        <v>43</v>
      </c>
      <c r="AD42" s="40"/>
      <c r="AE42" s="36" t="s">
        <v>43</v>
      </c>
      <c r="AF42" s="36" t="s">
        <v>43</v>
      </c>
      <c r="AG42" s="36" t="s">
        <v>43</v>
      </c>
      <c r="AH42" s="36" t="s">
        <v>43</v>
      </c>
      <c r="AI42" s="36" t="s">
        <v>43</v>
      </c>
      <c r="AJ42" s="36" t="s">
        <v>43</v>
      </c>
      <c r="AK42" s="36" t="s">
        <v>43</v>
      </c>
      <c r="AL42" s="36" t="s">
        <v>43</v>
      </c>
      <c r="AM42" s="36" t="s">
        <v>43</v>
      </c>
      <c r="AN42" s="36" t="s">
        <v>43</v>
      </c>
      <c r="AO42" s="36" t="s">
        <v>43</v>
      </c>
      <c r="AP42" s="36" t="s">
        <v>43</v>
      </c>
      <c r="AQ42" s="36" t="s">
        <v>43</v>
      </c>
      <c r="AR42" s="36" t="s">
        <v>43</v>
      </c>
      <c r="AS42" s="36" t="s">
        <v>43</v>
      </c>
      <c r="AT42" s="36" t="s">
        <v>43</v>
      </c>
      <c r="AU42" s="36" t="s">
        <v>43</v>
      </c>
      <c r="AV42" s="36" t="s">
        <v>43</v>
      </c>
      <c r="AW42" s="36" t="s">
        <v>43</v>
      </c>
      <c r="AX42" s="36" t="s">
        <v>43</v>
      </c>
      <c r="AY42" s="36" t="s">
        <v>43</v>
      </c>
      <c r="AZ42" s="36" t="s">
        <v>43</v>
      </c>
      <c r="BA42" s="36" t="s">
        <v>43</v>
      </c>
      <c r="BB42" s="36" t="s">
        <v>43</v>
      </c>
      <c r="BC42" s="28"/>
    </row>
    <row r="43" spans="1:55" s="7" customFormat="1" ht="15.75" customHeight="1" x14ac:dyDescent="0.25">
      <c r="A43" s="37" t="s">
        <v>76</v>
      </c>
      <c r="B43" s="38" t="s">
        <v>51</v>
      </c>
      <c r="C43" s="39" t="s">
        <v>40</v>
      </c>
      <c r="D43" s="35" t="s">
        <v>43</v>
      </c>
      <c r="E43" s="35" t="s">
        <v>43</v>
      </c>
      <c r="F43" s="35" t="s">
        <v>43</v>
      </c>
      <c r="G43" s="35" t="s">
        <v>43</v>
      </c>
      <c r="H43" s="35" t="s">
        <v>43</v>
      </c>
      <c r="I43" s="35" t="s">
        <v>43</v>
      </c>
      <c r="J43" s="35" t="s">
        <v>43</v>
      </c>
      <c r="K43" s="35" t="s">
        <v>43</v>
      </c>
      <c r="L43" s="35" t="s">
        <v>43</v>
      </c>
      <c r="M43" s="35" t="s">
        <v>43</v>
      </c>
      <c r="N43" s="35" t="s">
        <v>43</v>
      </c>
      <c r="O43" s="35" t="s">
        <v>43</v>
      </c>
      <c r="P43" s="35" t="s">
        <v>43</v>
      </c>
      <c r="Q43" s="35" t="s">
        <v>43</v>
      </c>
      <c r="R43" s="35" t="s">
        <v>43</v>
      </c>
      <c r="S43" s="35" t="s">
        <v>43</v>
      </c>
      <c r="T43" s="35" t="s">
        <v>43</v>
      </c>
      <c r="U43" s="35" t="s">
        <v>43</v>
      </c>
      <c r="V43" s="35" t="s">
        <v>43</v>
      </c>
      <c r="W43" s="35" t="s">
        <v>43</v>
      </c>
      <c r="X43" s="35" t="s">
        <v>43</v>
      </c>
      <c r="Y43" s="35" t="s">
        <v>43</v>
      </c>
      <c r="Z43" s="35" t="s">
        <v>43</v>
      </c>
      <c r="AA43" s="35" t="s">
        <v>43</v>
      </c>
      <c r="AB43" s="35" t="s">
        <v>43</v>
      </c>
      <c r="AD43" s="40"/>
      <c r="AE43" s="36" t="s">
        <v>43</v>
      </c>
      <c r="AF43" s="36" t="s">
        <v>43</v>
      </c>
      <c r="AG43" s="36" t="s">
        <v>43</v>
      </c>
      <c r="AH43" s="36" t="s">
        <v>43</v>
      </c>
      <c r="AI43" s="36" t="s">
        <v>43</v>
      </c>
      <c r="AJ43" s="36" t="s">
        <v>43</v>
      </c>
      <c r="AK43" s="36" t="s">
        <v>43</v>
      </c>
      <c r="AL43" s="36" t="s">
        <v>43</v>
      </c>
      <c r="AM43" s="36" t="s">
        <v>43</v>
      </c>
      <c r="AN43" s="36" t="s">
        <v>43</v>
      </c>
      <c r="AO43" s="36" t="s">
        <v>43</v>
      </c>
      <c r="AP43" s="36" t="s">
        <v>43</v>
      </c>
      <c r="AQ43" s="36" t="s">
        <v>43</v>
      </c>
      <c r="AR43" s="36" t="s">
        <v>43</v>
      </c>
      <c r="AS43" s="36" t="s">
        <v>43</v>
      </c>
      <c r="AT43" s="36" t="s">
        <v>43</v>
      </c>
      <c r="AU43" s="36" t="s">
        <v>43</v>
      </c>
      <c r="AV43" s="36" t="s">
        <v>43</v>
      </c>
      <c r="AW43" s="36" t="s">
        <v>43</v>
      </c>
      <c r="AX43" s="36" t="s">
        <v>43</v>
      </c>
      <c r="AY43" s="36" t="s">
        <v>43</v>
      </c>
      <c r="AZ43" s="36" t="s">
        <v>43</v>
      </c>
      <c r="BA43" s="36" t="s">
        <v>43</v>
      </c>
      <c r="BB43" s="36" t="s">
        <v>43</v>
      </c>
      <c r="BC43" s="28"/>
    </row>
    <row r="44" spans="1:55" s="7" customFormat="1" x14ac:dyDescent="0.25">
      <c r="A44" s="37" t="s">
        <v>77</v>
      </c>
      <c r="B44" s="38" t="s">
        <v>53</v>
      </c>
      <c r="C44" s="39" t="s">
        <v>40</v>
      </c>
      <c r="D44" s="35">
        <v>5895.2723119010125</v>
      </c>
      <c r="E44" s="35">
        <v>5739.5988086391299</v>
      </c>
      <c r="F44" s="35">
        <v>6160.742269328558</v>
      </c>
      <c r="G44" s="35">
        <v>6482.7419147292321</v>
      </c>
      <c r="H44" s="35">
        <v>6527.8924387681091</v>
      </c>
      <c r="I44" s="35">
        <v>5952.9619873753827</v>
      </c>
      <c r="J44" s="35">
        <v>6329.8909396992622</v>
      </c>
      <c r="K44" s="35">
        <v>6310.3293758887748</v>
      </c>
      <c r="L44" s="35">
        <v>5143.0407509958886</v>
      </c>
      <c r="M44" s="35">
        <v>6690.1152723707291</v>
      </c>
      <c r="N44" s="35">
        <v>6467.5155332417235</v>
      </c>
      <c r="O44" s="35">
        <v>6876.3251896443526</v>
      </c>
      <c r="P44" s="35">
        <v>6653.9611760014159</v>
      </c>
      <c r="Q44" s="35">
        <v>7059.9440399714331</v>
      </c>
      <c r="R44" s="35">
        <v>6822.1930970103349</v>
      </c>
      <c r="S44" s="35">
        <v>7137.3944823435031</v>
      </c>
      <c r="T44" s="35">
        <v>7009.4203964005737</v>
      </c>
      <c r="U44" s="35">
        <v>7363.8182825262265</v>
      </c>
      <c r="V44" s="35">
        <v>7115.7310698263336</v>
      </c>
      <c r="W44" s="35">
        <v>7610.0320439616125</v>
      </c>
      <c r="X44" s="35">
        <v>7329.2030019211243</v>
      </c>
      <c r="Y44" s="35">
        <v>7864.9076548912308</v>
      </c>
      <c r="Z44" s="35">
        <v>7549.0790919787578</v>
      </c>
      <c r="AA44" s="35">
        <f>H44+J44+K44+M44+O44+Q44+S44+U44+W44+Y44</f>
        <v>69770.649720065223</v>
      </c>
      <c r="AB44" s="35">
        <f>H44+J44+L44+N44+P44+R44+T44+V44+X44+Z44</f>
        <v>66947.927495843513</v>
      </c>
      <c r="AD44" s="40"/>
      <c r="AE44" s="36">
        <v>0</v>
      </c>
      <c r="AF44" s="36">
        <v>0</v>
      </c>
      <c r="AG44" s="36">
        <v>0</v>
      </c>
      <c r="AH44" s="36">
        <v>0</v>
      </c>
      <c r="AI44" s="36">
        <v>0</v>
      </c>
      <c r="AJ44" s="36">
        <v>0</v>
      </c>
      <c r="AK44" s="36">
        <v>0</v>
      </c>
      <c r="AL44" s="36">
        <v>0</v>
      </c>
      <c r="AM44" s="36">
        <v>0</v>
      </c>
      <c r="AN44" s="36">
        <v>0</v>
      </c>
      <c r="AO44" s="36">
        <v>0</v>
      </c>
      <c r="AP44" s="36">
        <v>0</v>
      </c>
      <c r="AQ44" s="36">
        <v>0</v>
      </c>
      <c r="AR44" s="36">
        <v>0</v>
      </c>
      <c r="AS44" s="36">
        <v>0</v>
      </c>
      <c r="AT44" s="36">
        <v>0</v>
      </c>
      <c r="AU44" s="36">
        <v>0</v>
      </c>
      <c r="AV44" s="36">
        <v>0</v>
      </c>
      <c r="AW44" s="36">
        <v>0</v>
      </c>
      <c r="AX44" s="36">
        <v>0</v>
      </c>
      <c r="AY44" s="36">
        <v>0</v>
      </c>
      <c r="AZ44" s="36">
        <v>0</v>
      </c>
      <c r="BA44" s="36">
        <v>0</v>
      </c>
      <c r="BB44" s="36">
        <v>0</v>
      </c>
      <c r="BC44" s="28"/>
    </row>
    <row r="45" spans="1:55" s="7" customFormat="1" ht="15.75" customHeight="1" x14ac:dyDescent="0.25">
      <c r="A45" s="37" t="s">
        <v>78</v>
      </c>
      <c r="B45" s="38" t="s">
        <v>55</v>
      </c>
      <c r="C45" s="39" t="s">
        <v>40</v>
      </c>
      <c r="D45" s="35" t="s">
        <v>43</v>
      </c>
      <c r="E45" s="35" t="s">
        <v>43</v>
      </c>
      <c r="F45" s="35" t="s">
        <v>43</v>
      </c>
      <c r="G45" s="35" t="s">
        <v>43</v>
      </c>
      <c r="H45" s="35" t="s">
        <v>43</v>
      </c>
      <c r="I45" s="35" t="s">
        <v>43</v>
      </c>
      <c r="J45" s="35" t="s">
        <v>43</v>
      </c>
      <c r="K45" s="35" t="s">
        <v>43</v>
      </c>
      <c r="L45" s="35" t="s">
        <v>43</v>
      </c>
      <c r="M45" s="35" t="s">
        <v>43</v>
      </c>
      <c r="N45" s="35" t="s">
        <v>43</v>
      </c>
      <c r="O45" s="35" t="s">
        <v>43</v>
      </c>
      <c r="P45" s="35" t="s">
        <v>43</v>
      </c>
      <c r="Q45" s="35" t="s">
        <v>43</v>
      </c>
      <c r="R45" s="35" t="s">
        <v>43</v>
      </c>
      <c r="S45" s="35" t="s">
        <v>43</v>
      </c>
      <c r="T45" s="35" t="s">
        <v>43</v>
      </c>
      <c r="U45" s="35" t="s">
        <v>43</v>
      </c>
      <c r="V45" s="35" t="s">
        <v>43</v>
      </c>
      <c r="W45" s="35" t="s">
        <v>43</v>
      </c>
      <c r="X45" s="35" t="s">
        <v>43</v>
      </c>
      <c r="Y45" s="35" t="s">
        <v>43</v>
      </c>
      <c r="Z45" s="35" t="s">
        <v>43</v>
      </c>
      <c r="AA45" s="35" t="s">
        <v>43</v>
      </c>
      <c r="AB45" s="35" t="s">
        <v>43</v>
      </c>
      <c r="AD45" s="40"/>
      <c r="AE45" s="36" t="s">
        <v>43</v>
      </c>
      <c r="AF45" s="36" t="s">
        <v>43</v>
      </c>
      <c r="AG45" s="36" t="s">
        <v>43</v>
      </c>
      <c r="AH45" s="36" t="s">
        <v>43</v>
      </c>
      <c r="AI45" s="36" t="s">
        <v>43</v>
      </c>
      <c r="AJ45" s="36" t="s">
        <v>43</v>
      </c>
      <c r="AK45" s="36" t="s">
        <v>43</v>
      </c>
      <c r="AL45" s="36" t="s">
        <v>43</v>
      </c>
      <c r="AM45" s="36" t="s">
        <v>43</v>
      </c>
      <c r="AN45" s="36" t="s">
        <v>43</v>
      </c>
      <c r="AO45" s="36" t="s">
        <v>43</v>
      </c>
      <c r="AP45" s="36" t="s">
        <v>43</v>
      </c>
      <c r="AQ45" s="36" t="s">
        <v>43</v>
      </c>
      <c r="AR45" s="36" t="s">
        <v>43</v>
      </c>
      <c r="AS45" s="36" t="s">
        <v>43</v>
      </c>
      <c r="AT45" s="36" t="s">
        <v>43</v>
      </c>
      <c r="AU45" s="36" t="s">
        <v>43</v>
      </c>
      <c r="AV45" s="36" t="s">
        <v>43</v>
      </c>
      <c r="AW45" s="36" t="s">
        <v>43</v>
      </c>
      <c r="AX45" s="36" t="s">
        <v>43</v>
      </c>
      <c r="AY45" s="36" t="s">
        <v>43</v>
      </c>
      <c r="AZ45" s="36" t="s">
        <v>43</v>
      </c>
      <c r="BA45" s="36" t="s">
        <v>43</v>
      </c>
      <c r="BB45" s="36" t="s">
        <v>43</v>
      </c>
      <c r="BC45" s="28"/>
    </row>
    <row r="46" spans="1:55" s="7" customFormat="1" x14ac:dyDescent="0.25">
      <c r="A46" s="37" t="s">
        <v>79</v>
      </c>
      <c r="B46" s="38" t="s">
        <v>57</v>
      </c>
      <c r="C46" s="39" t="s">
        <v>40</v>
      </c>
      <c r="D46" s="35">
        <v>26.93862532053269</v>
      </c>
      <c r="E46" s="35">
        <v>33.722361678712758</v>
      </c>
      <c r="F46" s="35">
        <v>34.424749871485417</v>
      </c>
      <c r="G46" s="35">
        <v>41.590807253102291</v>
      </c>
      <c r="H46" s="35">
        <v>37.400512761137868</v>
      </c>
      <c r="I46" s="35">
        <v>43.52241426051858</v>
      </c>
      <c r="J46" s="35">
        <v>48.415405335289734</v>
      </c>
      <c r="K46" s="35">
        <v>52.880051476886251</v>
      </c>
      <c r="L46" s="35">
        <v>56.240085132120939</v>
      </c>
      <c r="M46" s="35">
        <v>54.684735090624827</v>
      </c>
      <c r="N46" s="35">
        <v>57.297676781127436</v>
      </c>
      <c r="O46" s="35">
        <v>56.558034316654421</v>
      </c>
      <c r="P46" s="35">
        <v>59.390300346726413</v>
      </c>
      <c r="Q46" s="35">
        <v>58.511766029082267</v>
      </c>
      <c r="R46" s="35">
        <v>61.735490326541345</v>
      </c>
      <c r="S46" s="35">
        <v>60.532739788804221</v>
      </c>
      <c r="T46" s="35">
        <v>64.188419424561943</v>
      </c>
      <c r="U46" s="35">
        <v>62.453055810618494</v>
      </c>
      <c r="V46" s="35">
        <v>66.612445950112416</v>
      </c>
      <c r="W46" s="35">
        <v>64.54121187236629</v>
      </c>
      <c r="X46" s="35">
        <v>69.27694378811691</v>
      </c>
      <c r="Y46" s="35">
        <v>66.702829683050808</v>
      </c>
      <c r="Z46" s="35">
        <v>72.048021539641582</v>
      </c>
      <c r="AA46" s="35">
        <f>H46+J46+K46+M46+O46+Q46+S46+U46+W46+Y46</f>
        <v>562.6803421645152</v>
      </c>
      <c r="AB46" s="35">
        <f>H46+J46+L46+N46+P46+R46+T46+V46+X46+Z46</f>
        <v>592.60530138537672</v>
      </c>
      <c r="AD46" s="40"/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36">
        <v>0</v>
      </c>
      <c r="AT46" s="36">
        <v>0</v>
      </c>
      <c r="AU46" s="36">
        <v>0</v>
      </c>
      <c r="AV46" s="36">
        <v>0</v>
      </c>
      <c r="AW46" s="36">
        <v>0</v>
      </c>
      <c r="AX46" s="36">
        <v>0</v>
      </c>
      <c r="AY46" s="36">
        <v>0</v>
      </c>
      <c r="AZ46" s="36">
        <v>0</v>
      </c>
      <c r="BA46" s="36">
        <v>0</v>
      </c>
      <c r="BB46" s="36">
        <v>0</v>
      </c>
      <c r="BC46" s="28"/>
    </row>
    <row r="47" spans="1:55" s="7" customFormat="1" x14ac:dyDescent="0.25">
      <c r="A47" s="37" t="s">
        <v>80</v>
      </c>
      <c r="B47" s="38" t="s">
        <v>59</v>
      </c>
      <c r="C47" s="39" t="s">
        <v>40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8910.0804710298999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f>H47+J47+K47+M47+O47+Q47+S47+U47+W47+Y47</f>
        <v>0</v>
      </c>
      <c r="AB47" s="35">
        <f>H47+J47+L47+N47+P47+R47+T47+V47+X47+Z47</f>
        <v>8910.0804710298999</v>
      </c>
      <c r="AD47" s="40"/>
      <c r="AE47" s="36">
        <v>0</v>
      </c>
      <c r="AF47" s="36">
        <v>0</v>
      </c>
      <c r="AG47" s="36">
        <v>0</v>
      </c>
      <c r="AH47" s="36">
        <v>0</v>
      </c>
      <c r="AI47" s="36">
        <v>0</v>
      </c>
      <c r="AJ47" s="36">
        <v>0</v>
      </c>
      <c r="AK47" s="36">
        <v>0</v>
      </c>
      <c r="AL47" s="36">
        <v>0</v>
      </c>
      <c r="AM47" s="36">
        <v>0</v>
      </c>
      <c r="AN47" s="36">
        <v>0</v>
      </c>
      <c r="AO47" s="36">
        <v>0</v>
      </c>
      <c r="AP47" s="36">
        <v>0</v>
      </c>
      <c r="AQ47" s="36">
        <v>0</v>
      </c>
      <c r="AR47" s="36">
        <v>0</v>
      </c>
      <c r="AS47" s="36">
        <v>0</v>
      </c>
      <c r="AT47" s="36">
        <v>0</v>
      </c>
      <c r="AU47" s="36">
        <v>0</v>
      </c>
      <c r="AV47" s="36">
        <v>0</v>
      </c>
      <c r="AW47" s="36">
        <v>0</v>
      </c>
      <c r="AX47" s="36">
        <v>0</v>
      </c>
      <c r="AY47" s="36">
        <v>0</v>
      </c>
      <c r="AZ47" s="36">
        <v>0</v>
      </c>
      <c r="BA47" s="36">
        <v>0</v>
      </c>
      <c r="BB47" s="36">
        <v>0</v>
      </c>
      <c r="BC47" s="28"/>
    </row>
    <row r="48" spans="1:55" s="7" customFormat="1" ht="15.75" customHeight="1" x14ac:dyDescent="0.25">
      <c r="A48" s="37" t="s">
        <v>81</v>
      </c>
      <c r="B48" s="38" t="s">
        <v>61</v>
      </c>
      <c r="C48" s="39" t="s">
        <v>40</v>
      </c>
      <c r="D48" s="35" t="s">
        <v>43</v>
      </c>
      <c r="E48" s="35" t="s">
        <v>43</v>
      </c>
      <c r="F48" s="35" t="s">
        <v>43</v>
      </c>
      <c r="G48" s="35" t="s">
        <v>43</v>
      </c>
      <c r="H48" s="35" t="s">
        <v>43</v>
      </c>
      <c r="I48" s="35" t="s">
        <v>43</v>
      </c>
      <c r="J48" s="35" t="s">
        <v>43</v>
      </c>
      <c r="K48" s="35" t="s">
        <v>43</v>
      </c>
      <c r="L48" s="35" t="s">
        <v>43</v>
      </c>
      <c r="M48" s="35" t="s">
        <v>43</v>
      </c>
      <c r="N48" s="35" t="s">
        <v>43</v>
      </c>
      <c r="O48" s="35" t="s">
        <v>43</v>
      </c>
      <c r="P48" s="35" t="s">
        <v>43</v>
      </c>
      <c r="Q48" s="35" t="s">
        <v>43</v>
      </c>
      <c r="R48" s="35" t="s">
        <v>43</v>
      </c>
      <c r="S48" s="35" t="s">
        <v>43</v>
      </c>
      <c r="T48" s="35" t="s">
        <v>43</v>
      </c>
      <c r="U48" s="35" t="s">
        <v>43</v>
      </c>
      <c r="V48" s="35" t="s">
        <v>43</v>
      </c>
      <c r="W48" s="35" t="s">
        <v>43</v>
      </c>
      <c r="X48" s="35" t="s">
        <v>43</v>
      </c>
      <c r="Y48" s="35" t="s">
        <v>43</v>
      </c>
      <c r="Z48" s="35" t="s">
        <v>43</v>
      </c>
      <c r="AA48" s="35" t="s">
        <v>43</v>
      </c>
      <c r="AB48" s="35" t="s">
        <v>43</v>
      </c>
      <c r="AD48" s="40"/>
      <c r="AE48" s="36" t="s">
        <v>43</v>
      </c>
      <c r="AF48" s="36" t="s">
        <v>43</v>
      </c>
      <c r="AG48" s="36" t="s">
        <v>43</v>
      </c>
      <c r="AH48" s="36" t="s">
        <v>43</v>
      </c>
      <c r="AI48" s="36" t="s">
        <v>43</v>
      </c>
      <c r="AJ48" s="36" t="s">
        <v>43</v>
      </c>
      <c r="AK48" s="36" t="s">
        <v>43</v>
      </c>
      <c r="AL48" s="36" t="s">
        <v>43</v>
      </c>
      <c r="AM48" s="36" t="s">
        <v>43</v>
      </c>
      <c r="AN48" s="36" t="s">
        <v>43</v>
      </c>
      <c r="AO48" s="36" t="s">
        <v>43</v>
      </c>
      <c r="AP48" s="36" t="s">
        <v>43</v>
      </c>
      <c r="AQ48" s="36" t="s">
        <v>43</v>
      </c>
      <c r="AR48" s="36" t="s">
        <v>43</v>
      </c>
      <c r="AS48" s="36" t="s">
        <v>43</v>
      </c>
      <c r="AT48" s="36" t="s">
        <v>43</v>
      </c>
      <c r="AU48" s="36" t="s">
        <v>43</v>
      </c>
      <c r="AV48" s="36" t="s">
        <v>43</v>
      </c>
      <c r="AW48" s="36" t="s">
        <v>43</v>
      </c>
      <c r="AX48" s="36" t="s">
        <v>43</v>
      </c>
      <c r="AY48" s="36" t="s">
        <v>43</v>
      </c>
      <c r="AZ48" s="36" t="s">
        <v>43</v>
      </c>
      <c r="BA48" s="36" t="s">
        <v>43</v>
      </c>
      <c r="BB48" s="36" t="s">
        <v>43</v>
      </c>
      <c r="BC48" s="28"/>
    </row>
    <row r="49" spans="1:55" s="7" customFormat="1" ht="31.5" customHeight="1" x14ac:dyDescent="0.25">
      <c r="A49" s="37" t="s">
        <v>82</v>
      </c>
      <c r="B49" s="41" t="s">
        <v>63</v>
      </c>
      <c r="C49" s="39" t="s">
        <v>40</v>
      </c>
      <c r="D49" s="35" t="s">
        <v>43</v>
      </c>
      <c r="E49" s="35" t="s">
        <v>43</v>
      </c>
      <c r="F49" s="35" t="s">
        <v>43</v>
      </c>
      <c r="G49" s="35" t="s">
        <v>43</v>
      </c>
      <c r="H49" s="35" t="s">
        <v>43</v>
      </c>
      <c r="I49" s="35" t="s">
        <v>43</v>
      </c>
      <c r="J49" s="35" t="s">
        <v>43</v>
      </c>
      <c r="K49" s="35" t="s">
        <v>43</v>
      </c>
      <c r="L49" s="35" t="s">
        <v>43</v>
      </c>
      <c r="M49" s="35" t="s">
        <v>43</v>
      </c>
      <c r="N49" s="35" t="s">
        <v>43</v>
      </c>
      <c r="O49" s="35" t="s">
        <v>43</v>
      </c>
      <c r="P49" s="35" t="s">
        <v>43</v>
      </c>
      <c r="Q49" s="35" t="s">
        <v>43</v>
      </c>
      <c r="R49" s="35" t="s">
        <v>43</v>
      </c>
      <c r="S49" s="35" t="s">
        <v>43</v>
      </c>
      <c r="T49" s="35" t="s">
        <v>43</v>
      </c>
      <c r="U49" s="35" t="s">
        <v>43</v>
      </c>
      <c r="V49" s="35" t="s">
        <v>43</v>
      </c>
      <c r="W49" s="35" t="s">
        <v>43</v>
      </c>
      <c r="X49" s="35" t="s">
        <v>43</v>
      </c>
      <c r="Y49" s="35" t="s">
        <v>43</v>
      </c>
      <c r="Z49" s="35" t="s">
        <v>43</v>
      </c>
      <c r="AA49" s="35" t="s">
        <v>43</v>
      </c>
      <c r="AB49" s="35" t="s">
        <v>43</v>
      </c>
      <c r="AD49" s="40"/>
      <c r="AE49" s="36" t="s">
        <v>43</v>
      </c>
      <c r="AF49" s="36" t="s">
        <v>43</v>
      </c>
      <c r="AG49" s="36" t="s">
        <v>43</v>
      </c>
      <c r="AH49" s="36" t="s">
        <v>43</v>
      </c>
      <c r="AI49" s="36" t="s">
        <v>43</v>
      </c>
      <c r="AJ49" s="36" t="s">
        <v>43</v>
      </c>
      <c r="AK49" s="36" t="s">
        <v>43</v>
      </c>
      <c r="AL49" s="36" t="s">
        <v>43</v>
      </c>
      <c r="AM49" s="36" t="s">
        <v>43</v>
      </c>
      <c r="AN49" s="36" t="s">
        <v>43</v>
      </c>
      <c r="AO49" s="36" t="s">
        <v>43</v>
      </c>
      <c r="AP49" s="36" t="s">
        <v>43</v>
      </c>
      <c r="AQ49" s="36" t="s">
        <v>43</v>
      </c>
      <c r="AR49" s="36" t="s">
        <v>43</v>
      </c>
      <c r="AS49" s="36" t="s">
        <v>43</v>
      </c>
      <c r="AT49" s="36" t="s">
        <v>43</v>
      </c>
      <c r="AU49" s="36" t="s">
        <v>43</v>
      </c>
      <c r="AV49" s="36" t="s">
        <v>43</v>
      </c>
      <c r="AW49" s="36" t="s">
        <v>43</v>
      </c>
      <c r="AX49" s="36" t="s">
        <v>43</v>
      </c>
      <c r="AY49" s="36" t="s">
        <v>43</v>
      </c>
      <c r="AZ49" s="36" t="s">
        <v>43</v>
      </c>
      <c r="BA49" s="36" t="s">
        <v>43</v>
      </c>
      <c r="BB49" s="36" t="s">
        <v>43</v>
      </c>
      <c r="BC49" s="28"/>
    </row>
    <row r="50" spans="1:55" s="7" customFormat="1" ht="15.75" customHeight="1" x14ac:dyDescent="0.25">
      <c r="A50" s="37" t="s">
        <v>83</v>
      </c>
      <c r="B50" s="43" t="s">
        <v>65</v>
      </c>
      <c r="C50" s="39" t="s">
        <v>40</v>
      </c>
      <c r="D50" s="35" t="s">
        <v>43</v>
      </c>
      <c r="E50" s="35" t="s">
        <v>43</v>
      </c>
      <c r="F50" s="35" t="s">
        <v>43</v>
      </c>
      <c r="G50" s="35" t="s">
        <v>43</v>
      </c>
      <c r="H50" s="35" t="s">
        <v>43</v>
      </c>
      <c r="I50" s="35" t="s">
        <v>43</v>
      </c>
      <c r="J50" s="35" t="s">
        <v>43</v>
      </c>
      <c r="K50" s="35" t="s">
        <v>43</v>
      </c>
      <c r="L50" s="35" t="s">
        <v>43</v>
      </c>
      <c r="M50" s="35" t="s">
        <v>43</v>
      </c>
      <c r="N50" s="35" t="s">
        <v>43</v>
      </c>
      <c r="O50" s="35" t="s">
        <v>43</v>
      </c>
      <c r="P50" s="35" t="s">
        <v>43</v>
      </c>
      <c r="Q50" s="35" t="s">
        <v>43</v>
      </c>
      <c r="R50" s="35" t="s">
        <v>43</v>
      </c>
      <c r="S50" s="35" t="s">
        <v>43</v>
      </c>
      <c r="T50" s="35" t="s">
        <v>43</v>
      </c>
      <c r="U50" s="35" t="s">
        <v>43</v>
      </c>
      <c r="V50" s="35" t="s">
        <v>43</v>
      </c>
      <c r="W50" s="35" t="s">
        <v>43</v>
      </c>
      <c r="X50" s="35" t="s">
        <v>43</v>
      </c>
      <c r="Y50" s="35" t="s">
        <v>43</v>
      </c>
      <c r="Z50" s="35" t="s">
        <v>43</v>
      </c>
      <c r="AA50" s="35" t="s">
        <v>43</v>
      </c>
      <c r="AB50" s="35" t="s">
        <v>43</v>
      </c>
      <c r="AD50" s="40"/>
      <c r="AE50" s="36" t="s">
        <v>43</v>
      </c>
      <c r="AF50" s="36" t="s">
        <v>43</v>
      </c>
      <c r="AG50" s="36" t="s">
        <v>43</v>
      </c>
      <c r="AH50" s="36" t="s">
        <v>43</v>
      </c>
      <c r="AI50" s="36" t="s">
        <v>43</v>
      </c>
      <c r="AJ50" s="36" t="s">
        <v>43</v>
      </c>
      <c r="AK50" s="36" t="s">
        <v>43</v>
      </c>
      <c r="AL50" s="36" t="s">
        <v>43</v>
      </c>
      <c r="AM50" s="36" t="s">
        <v>43</v>
      </c>
      <c r="AN50" s="36" t="s">
        <v>43</v>
      </c>
      <c r="AO50" s="36" t="s">
        <v>43</v>
      </c>
      <c r="AP50" s="36" t="s">
        <v>43</v>
      </c>
      <c r="AQ50" s="36" t="s">
        <v>43</v>
      </c>
      <c r="AR50" s="36" t="s">
        <v>43</v>
      </c>
      <c r="AS50" s="36" t="s">
        <v>43</v>
      </c>
      <c r="AT50" s="36" t="s">
        <v>43</v>
      </c>
      <c r="AU50" s="36" t="s">
        <v>43</v>
      </c>
      <c r="AV50" s="36" t="s">
        <v>43</v>
      </c>
      <c r="AW50" s="36" t="s">
        <v>43</v>
      </c>
      <c r="AX50" s="36" t="s">
        <v>43</v>
      </c>
      <c r="AY50" s="36" t="s">
        <v>43</v>
      </c>
      <c r="AZ50" s="36" t="s">
        <v>43</v>
      </c>
      <c r="BA50" s="36" t="s">
        <v>43</v>
      </c>
      <c r="BB50" s="36" t="s">
        <v>43</v>
      </c>
      <c r="BC50" s="28"/>
    </row>
    <row r="51" spans="1:55" s="7" customFormat="1" ht="15.75" customHeight="1" x14ac:dyDescent="0.25">
      <c r="A51" s="37" t="s">
        <v>84</v>
      </c>
      <c r="B51" s="43" t="s">
        <v>67</v>
      </c>
      <c r="C51" s="39" t="s">
        <v>40</v>
      </c>
      <c r="D51" s="35" t="s">
        <v>43</v>
      </c>
      <c r="E51" s="35" t="s">
        <v>43</v>
      </c>
      <c r="F51" s="35" t="s">
        <v>43</v>
      </c>
      <c r="G51" s="35" t="s">
        <v>43</v>
      </c>
      <c r="H51" s="35" t="s">
        <v>43</v>
      </c>
      <c r="I51" s="35" t="s">
        <v>43</v>
      </c>
      <c r="J51" s="35" t="s">
        <v>43</v>
      </c>
      <c r="K51" s="35" t="s">
        <v>43</v>
      </c>
      <c r="L51" s="35" t="s">
        <v>43</v>
      </c>
      <c r="M51" s="35" t="s">
        <v>43</v>
      </c>
      <c r="N51" s="35" t="s">
        <v>43</v>
      </c>
      <c r="O51" s="35" t="s">
        <v>43</v>
      </c>
      <c r="P51" s="35" t="s">
        <v>43</v>
      </c>
      <c r="Q51" s="35" t="s">
        <v>43</v>
      </c>
      <c r="R51" s="35" t="s">
        <v>43</v>
      </c>
      <c r="S51" s="35" t="s">
        <v>43</v>
      </c>
      <c r="T51" s="35" t="s">
        <v>43</v>
      </c>
      <c r="U51" s="35" t="s">
        <v>43</v>
      </c>
      <c r="V51" s="35" t="s">
        <v>43</v>
      </c>
      <c r="W51" s="35" t="s">
        <v>43</v>
      </c>
      <c r="X51" s="35" t="s">
        <v>43</v>
      </c>
      <c r="Y51" s="35" t="s">
        <v>43</v>
      </c>
      <c r="Z51" s="35" t="s">
        <v>43</v>
      </c>
      <c r="AA51" s="35" t="s">
        <v>43</v>
      </c>
      <c r="AB51" s="35" t="s">
        <v>43</v>
      </c>
      <c r="AD51" s="40"/>
      <c r="AE51" s="36" t="s">
        <v>43</v>
      </c>
      <c r="AF51" s="36" t="s">
        <v>43</v>
      </c>
      <c r="AG51" s="36" t="s">
        <v>43</v>
      </c>
      <c r="AH51" s="36" t="s">
        <v>43</v>
      </c>
      <c r="AI51" s="36" t="s">
        <v>43</v>
      </c>
      <c r="AJ51" s="36" t="s">
        <v>43</v>
      </c>
      <c r="AK51" s="36" t="s">
        <v>43</v>
      </c>
      <c r="AL51" s="36" t="s">
        <v>43</v>
      </c>
      <c r="AM51" s="36" t="s">
        <v>43</v>
      </c>
      <c r="AN51" s="36" t="s">
        <v>43</v>
      </c>
      <c r="AO51" s="36" t="s">
        <v>43</v>
      </c>
      <c r="AP51" s="36" t="s">
        <v>43</v>
      </c>
      <c r="AQ51" s="36" t="s">
        <v>43</v>
      </c>
      <c r="AR51" s="36" t="s">
        <v>43</v>
      </c>
      <c r="AS51" s="36" t="s">
        <v>43</v>
      </c>
      <c r="AT51" s="36" t="s">
        <v>43</v>
      </c>
      <c r="AU51" s="36" t="s">
        <v>43</v>
      </c>
      <c r="AV51" s="36" t="s">
        <v>43</v>
      </c>
      <c r="AW51" s="36" t="s">
        <v>43</v>
      </c>
      <c r="AX51" s="36" t="s">
        <v>43</v>
      </c>
      <c r="AY51" s="36" t="s">
        <v>43</v>
      </c>
      <c r="AZ51" s="36" t="s">
        <v>43</v>
      </c>
      <c r="BA51" s="36" t="s">
        <v>43</v>
      </c>
      <c r="BB51" s="36" t="s">
        <v>43</v>
      </c>
      <c r="BC51" s="28"/>
    </row>
    <row r="52" spans="1:55" s="7" customFormat="1" x14ac:dyDescent="0.25">
      <c r="A52" s="37" t="s">
        <v>85</v>
      </c>
      <c r="B52" s="38" t="s">
        <v>69</v>
      </c>
      <c r="C52" s="39" t="s">
        <v>40</v>
      </c>
      <c r="D52" s="35">
        <v>15.067770382679642</v>
      </c>
      <c r="E52" s="35">
        <v>6.3938798967499721</v>
      </c>
      <c r="F52" s="35">
        <v>2.5156278404474808</v>
      </c>
      <c r="G52" s="35">
        <v>7.2932299046909446</v>
      </c>
      <c r="H52" s="35">
        <v>10.71191577407002</v>
      </c>
      <c r="I52" s="35">
        <v>9.8708541503603389</v>
      </c>
      <c r="J52" s="35">
        <v>13.195567623797178</v>
      </c>
      <c r="K52" s="35">
        <v>17.232174607324719</v>
      </c>
      <c r="L52" s="35">
        <v>95.84416212696307</v>
      </c>
      <c r="M52" s="35">
        <v>17.521834422804449</v>
      </c>
      <c r="N52" s="35">
        <v>15.445260918781688</v>
      </c>
      <c r="O52" s="35">
        <v>17.819210624430308</v>
      </c>
      <c r="P52" s="35">
        <v>15.956993691481397</v>
      </c>
      <c r="Q52" s="35">
        <v>18.127653541258283</v>
      </c>
      <c r="R52" s="35">
        <v>16.558355851685356</v>
      </c>
      <c r="S52" s="35">
        <v>18.442655139607666</v>
      </c>
      <c r="T52" s="35">
        <v>17.187771401394514</v>
      </c>
      <c r="U52" s="35">
        <v>19.027722431670568</v>
      </c>
      <c r="V52" s="35">
        <v>17.776900563029542</v>
      </c>
      <c r="W52" s="35">
        <v>19.663925951598124</v>
      </c>
      <c r="X52" s="35">
        <v>18.487976585550726</v>
      </c>
      <c r="Y52" s="35">
        <v>20.322511238918324</v>
      </c>
      <c r="Z52" s="35">
        <v>19.227495648972756</v>
      </c>
      <c r="AA52" s="35">
        <f t="shared" ref="AA52:AA64" si="9">H52+J52+K52+M52+O52+Q52+S52+U52+W52+Y52</f>
        <v>172.06517135547961</v>
      </c>
      <c r="AB52" s="35">
        <f t="shared" ref="AB52:AB64" si="10">H52+J52+L52+N52+P52+R52+T52+V52+X52+Z52</f>
        <v>240.39240018572622</v>
      </c>
      <c r="AD52" s="40"/>
      <c r="AE52" s="36">
        <v>0</v>
      </c>
      <c r="AF52" s="36">
        <v>0</v>
      </c>
      <c r="AG52" s="36">
        <v>0</v>
      </c>
      <c r="AH52" s="36">
        <v>0</v>
      </c>
      <c r="AI52" s="36">
        <v>0</v>
      </c>
      <c r="AJ52" s="36">
        <v>0</v>
      </c>
      <c r="AK52" s="36">
        <v>0</v>
      </c>
      <c r="AL52" s="36">
        <v>0</v>
      </c>
      <c r="AM52" s="36">
        <v>0</v>
      </c>
      <c r="AN52" s="36">
        <v>0</v>
      </c>
      <c r="AO52" s="36">
        <v>0</v>
      </c>
      <c r="AP52" s="36">
        <v>0</v>
      </c>
      <c r="AQ52" s="36">
        <v>0</v>
      </c>
      <c r="AR52" s="36">
        <v>0</v>
      </c>
      <c r="AS52" s="36">
        <v>0</v>
      </c>
      <c r="AT52" s="36">
        <v>0</v>
      </c>
      <c r="AU52" s="36">
        <v>0</v>
      </c>
      <c r="AV52" s="36">
        <v>0</v>
      </c>
      <c r="AW52" s="36">
        <v>0</v>
      </c>
      <c r="AX52" s="36">
        <v>0</v>
      </c>
      <c r="AY52" s="36">
        <v>0</v>
      </c>
      <c r="AZ52" s="36">
        <v>0</v>
      </c>
      <c r="BA52" s="36">
        <v>0</v>
      </c>
      <c r="BB52" s="36">
        <v>0</v>
      </c>
      <c r="BC52" s="28"/>
    </row>
    <row r="53" spans="1:55" s="7" customFormat="1" x14ac:dyDescent="0.25">
      <c r="A53" s="37" t="s">
        <v>86</v>
      </c>
      <c r="B53" s="44" t="s">
        <v>87</v>
      </c>
      <c r="C53" s="39" t="s">
        <v>40</v>
      </c>
      <c r="D53" s="35">
        <f t="shared" ref="D53:K53" si="11">D54+D55+D60+D61</f>
        <v>1258.8632168379568</v>
      </c>
      <c r="E53" s="35">
        <f t="shared" si="11"/>
        <v>1093.741200974433</v>
      </c>
      <c r="F53" s="35">
        <f t="shared" si="11"/>
        <v>1225.9155858154131</v>
      </c>
      <c r="G53" s="35">
        <f t="shared" si="11"/>
        <v>1358.7225608100812</v>
      </c>
      <c r="H53" s="35">
        <f t="shared" si="11"/>
        <v>1362.9350679271536</v>
      </c>
      <c r="I53" s="35">
        <f t="shared" si="11"/>
        <v>1363.2105045119047</v>
      </c>
      <c r="J53" s="35">
        <f t="shared" si="11"/>
        <v>1395.520056176</v>
      </c>
      <c r="K53" s="35">
        <f t="shared" si="11"/>
        <v>1502.0769661207742</v>
      </c>
      <c r="L53" s="35">
        <v>7384.2020857401285</v>
      </c>
      <c r="M53" s="35">
        <f>M54+M55+M60+M61</f>
        <v>1637.4474653336761</v>
      </c>
      <c r="N53" s="35">
        <v>1604.9984165004923</v>
      </c>
      <c r="O53" s="35">
        <f>O54+O55+O60+O61</f>
        <v>1676.2835371309629</v>
      </c>
      <c r="P53" s="35">
        <v>1549.9215567994165</v>
      </c>
      <c r="Q53" s="35">
        <f>Q54+Q55+Q60+Q61</f>
        <v>1705.4456204191911</v>
      </c>
      <c r="R53" s="35">
        <v>1513.4039426927457</v>
      </c>
      <c r="S53" s="35">
        <f>S54+S55+S60+S61</f>
        <v>1735.0003818776477</v>
      </c>
      <c r="T53" s="35">
        <v>1498.8000489766816</v>
      </c>
      <c r="U53" s="35">
        <f>U54+U55+U60+U61</f>
        <v>1781.7296373305358</v>
      </c>
      <c r="V53" s="35">
        <v>1462.4301093405554</v>
      </c>
      <c r="W53" s="35">
        <f>W54+W55+W60+W61</f>
        <v>1829.7543553269415</v>
      </c>
      <c r="X53" s="35">
        <v>1512.8182941427524</v>
      </c>
      <c r="Y53" s="35">
        <f>Y54+Y55+Y60+Y61</f>
        <v>1879.11127144077</v>
      </c>
      <c r="Z53" s="35">
        <v>1564.9787357498942</v>
      </c>
      <c r="AA53" s="35">
        <f t="shared" si="9"/>
        <v>16505.304359083653</v>
      </c>
      <c r="AB53" s="35">
        <f t="shared" si="10"/>
        <v>20850.008314045819</v>
      </c>
      <c r="AD53" s="40"/>
      <c r="AE53" s="36">
        <v>0</v>
      </c>
      <c r="AF53" s="36">
        <v>0</v>
      </c>
      <c r="AG53" s="36">
        <v>0</v>
      </c>
      <c r="AH53" s="36">
        <v>0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v>0</v>
      </c>
      <c r="AO53" s="36">
        <v>0</v>
      </c>
      <c r="AP53" s="36">
        <v>0</v>
      </c>
      <c r="AQ53" s="36">
        <v>0</v>
      </c>
      <c r="AR53" s="36">
        <v>0</v>
      </c>
      <c r="AS53" s="36">
        <v>0</v>
      </c>
      <c r="AT53" s="36">
        <v>0</v>
      </c>
      <c r="AU53" s="36">
        <v>0</v>
      </c>
      <c r="AV53" s="36">
        <v>0</v>
      </c>
      <c r="AW53" s="36">
        <v>0</v>
      </c>
      <c r="AX53" s="36">
        <v>0</v>
      </c>
      <c r="AY53" s="36">
        <v>0</v>
      </c>
      <c r="AZ53" s="36">
        <v>0</v>
      </c>
      <c r="BA53" s="36">
        <v>0</v>
      </c>
      <c r="BB53" s="36">
        <v>0</v>
      </c>
      <c r="BC53" s="28"/>
    </row>
    <row r="54" spans="1:55" s="7" customFormat="1" x14ac:dyDescent="0.25">
      <c r="A54" s="37" t="s">
        <v>73</v>
      </c>
      <c r="B54" s="43" t="s">
        <v>88</v>
      </c>
      <c r="C54" s="39" t="s">
        <v>40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f t="shared" si="9"/>
        <v>0</v>
      </c>
      <c r="AB54" s="35">
        <f t="shared" si="10"/>
        <v>0</v>
      </c>
      <c r="AD54" s="40"/>
      <c r="AE54" s="36">
        <v>0</v>
      </c>
      <c r="AF54" s="36">
        <v>0</v>
      </c>
      <c r="AG54" s="36">
        <v>0</v>
      </c>
      <c r="AH54" s="36">
        <v>0</v>
      </c>
      <c r="AI54" s="36">
        <v>0</v>
      </c>
      <c r="AJ54" s="36">
        <v>0</v>
      </c>
      <c r="AK54" s="36">
        <v>0</v>
      </c>
      <c r="AL54" s="36">
        <v>0</v>
      </c>
      <c r="AM54" s="36">
        <v>0</v>
      </c>
      <c r="AN54" s="36">
        <v>0</v>
      </c>
      <c r="AO54" s="36">
        <v>0</v>
      </c>
      <c r="AP54" s="36">
        <v>0</v>
      </c>
      <c r="AQ54" s="36">
        <v>0</v>
      </c>
      <c r="AR54" s="36">
        <v>0</v>
      </c>
      <c r="AS54" s="36">
        <v>0</v>
      </c>
      <c r="AT54" s="36">
        <v>0</v>
      </c>
      <c r="AU54" s="36">
        <v>0</v>
      </c>
      <c r="AV54" s="36">
        <v>0</v>
      </c>
      <c r="AW54" s="36">
        <v>0</v>
      </c>
      <c r="AX54" s="36">
        <v>0</v>
      </c>
      <c r="AY54" s="36">
        <v>0</v>
      </c>
      <c r="AZ54" s="36">
        <v>0</v>
      </c>
      <c r="BA54" s="36">
        <v>0</v>
      </c>
      <c r="BB54" s="36">
        <v>0</v>
      </c>
      <c r="BC54" s="28"/>
    </row>
    <row r="55" spans="1:55" s="7" customFormat="1" x14ac:dyDescent="0.25">
      <c r="A55" s="37" t="s">
        <v>74</v>
      </c>
      <c r="B55" s="42" t="s">
        <v>89</v>
      </c>
      <c r="C55" s="39" t="s">
        <v>40</v>
      </c>
      <c r="D55" s="35">
        <f t="shared" ref="D55:K55" si="12">D56+D59</f>
        <v>794.6509299999999</v>
      </c>
      <c r="E55" s="35">
        <f t="shared" si="12"/>
        <v>733.25523999999996</v>
      </c>
      <c r="F55" s="35">
        <f t="shared" si="12"/>
        <v>806.80941000000007</v>
      </c>
      <c r="G55" s="35">
        <f t="shared" si="12"/>
        <v>910.82859982474224</v>
      </c>
      <c r="H55" s="35">
        <f t="shared" si="12"/>
        <v>946.56773999999996</v>
      </c>
      <c r="I55" s="35">
        <f t="shared" si="12"/>
        <v>913.5914595722295</v>
      </c>
      <c r="J55" s="35">
        <f t="shared" si="12"/>
        <v>966.28381999999999</v>
      </c>
      <c r="K55" s="35">
        <f t="shared" si="12"/>
        <v>1076.1999263237076</v>
      </c>
      <c r="L55" s="35">
        <v>6760.7418900000002</v>
      </c>
      <c r="M55" s="35">
        <f>M56+M59</f>
        <v>1102.3429147399952</v>
      </c>
      <c r="N55" s="35">
        <v>1045.9919999945023</v>
      </c>
      <c r="O55" s="35">
        <f>O56+O59</f>
        <v>1136.4642607900578</v>
      </c>
      <c r="P55" s="35">
        <v>972.06269267844914</v>
      </c>
      <c r="Q55" s="35">
        <f>Q56+Q59</f>
        <v>1168.4693902584861</v>
      </c>
      <c r="R55" s="35">
        <v>927.95746262375758</v>
      </c>
      <c r="S55" s="35">
        <f>S56+S59</f>
        <v>1202.9247815335284</v>
      </c>
      <c r="T55" s="35">
        <v>873.22939889455336</v>
      </c>
      <c r="U55" s="35">
        <f>U56+U59</f>
        <v>1239.0125249795342</v>
      </c>
      <c r="V55" s="35">
        <v>835.83098663961266</v>
      </c>
      <c r="W55" s="35">
        <f>W56+W59</f>
        <v>1276.18290072892</v>
      </c>
      <c r="X55" s="35">
        <v>861.15520653377189</v>
      </c>
      <c r="Y55" s="35">
        <f>Y56+Y59</f>
        <v>1314.4683877507878</v>
      </c>
      <c r="Z55" s="35">
        <v>887.24912463655448</v>
      </c>
      <c r="AA55" s="35">
        <f t="shared" si="9"/>
        <v>11428.916647105016</v>
      </c>
      <c r="AB55" s="35">
        <f t="shared" si="10"/>
        <v>15077.070322001202</v>
      </c>
      <c r="AD55" s="40"/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36">
        <v>0</v>
      </c>
      <c r="AL55" s="36">
        <v>0</v>
      </c>
      <c r="AM55" s="36">
        <v>0</v>
      </c>
      <c r="AN55" s="36">
        <v>0</v>
      </c>
      <c r="AO55" s="36">
        <v>0</v>
      </c>
      <c r="AP55" s="36">
        <v>0</v>
      </c>
      <c r="AQ55" s="36">
        <v>0</v>
      </c>
      <c r="AR55" s="36">
        <v>0</v>
      </c>
      <c r="AS55" s="36">
        <v>0</v>
      </c>
      <c r="AT55" s="36">
        <v>0</v>
      </c>
      <c r="AU55" s="36">
        <v>0</v>
      </c>
      <c r="AV55" s="36">
        <v>0</v>
      </c>
      <c r="AW55" s="36">
        <v>0</v>
      </c>
      <c r="AX55" s="36">
        <v>0</v>
      </c>
      <c r="AY55" s="36">
        <v>0</v>
      </c>
      <c r="AZ55" s="36">
        <v>0</v>
      </c>
      <c r="BA55" s="36">
        <v>0</v>
      </c>
      <c r="BB55" s="36">
        <v>0</v>
      </c>
      <c r="BC55" s="28"/>
    </row>
    <row r="56" spans="1:55" s="7" customFormat="1" x14ac:dyDescent="0.25">
      <c r="A56" s="37" t="s">
        <v>90</v>
      </c>
      <c r="B56" s="45" t="s">
        <v>91</v>
      </c>
      <c r="C56" s="39" t="s">
        <v>40</v>
      </c>
      <c r="D56" s="35">
        <f t="shared" ref="D56:K56" si="13">D57+D58</f>
        <v>781.40096999999992</v>
      </c>
      <c r="E56" s="35">
        <f t="shared" si="13"/>
        <v>733.25523999999996</v>
      </c>
      <c r="F56" s="35">
        <f t="shared" si="13"/>
        <v>806.80941000000007</v>
      </c>
      <c r="G56" s="35">
        <f t="shared" si="13"/>
        <v>910.82859982474224</v>
      </c>
      <c r="H56" s="35">
        <f t="shared" si="13"/>
        <v>946.56773999999996</v>
      </c>
      <c r="I56" s="35">
        <f t="shared" si="13"/>
        <v>913.5914595722295</v>
      </c>
      <c r="J56" s="35">
        <f t="shared" si="13"/>
        <v>966.28381999999999</v>
      </c>
      <c r="K56" s="35">
        <f t="shared" si="13"/>
        <v>1076.1999263237076</v>
      </c>
      <c r="L56" s="35">
        <v>6741.8000400000001</v>
      </c>
      <c r="M56" s="35">
        <f>M57+M58</f>
        <v>1102.3429147399952</v>
      </c>
      <c r="N56" s="35">
        <v>1024.6002852762656</v>
      </c>
      <c r="O56" s="35">
        <f>O57+O58</f>
        <v>1136.4642607900578</v>
      </c>
      <c r="P56" s="35">
        <v>949.90087623035583</v>
      </c>
      <c r="Q56" s="35">
        <f>Q57+Q58</f>
        <v>1168.4693902584861</v>
      </c>
      <c r="R56" s="35">
        <v>904.90917351774056</v>
      </c>
      <c r="S56" s="35">
        <f>S57+S58</f>
        <v>1202.9247815335284</v>
      </c>
      <c r="T56" s="35">
        <v>849.25917822429562</v>
      </c>
      <c r="U56" s="35">
        <f>U57+U58</f>
        <v>1239.0125249795342</v>
      </c>
      <c r="V56" s="35">
        <v>810.90195714254469</v>
      </c>
      <c r="W56" s="35">
        <f>W57+W58</f>
        <v>1276.18290072892</v>
      </c>
      <c r="X56" s="35">
        <v>835.22901585682109</v>
      </c>
      <c r="Y56" s="35">
        <f>Y57+Y58</f>
        <v>1314.4683877507878</v>
      </c>
      <c r="Z56" s="35">
        <v>860.28588633252571</v>
      </c>
      <c r="AA56" s="35">
        <f t="shared" si="9"/>
        <v>11428.916647105016</v>
      </c>
      <c r="AB56" s="35">
        <f t="shared" si="10"/>
        <v>14889.737972580551</v>
      </c>
      <c r="AD56" s="40"/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36">
        <v>0</v>
      </c>
      <c r="AT56" s="36">
        <v>0</v>
      </c>
      <c r="AU56" s="36">
        <v>0</v>
      </c>
      <c r="AV56" s="36">
        <v>0</v>
      </c>
      <c r="AW56" s="36">
        <v>0</v>
      </c>
      <c r="AX56" s="36">
        <v>0</v>
      </c>
      <c r="AY56" s="36">
        <v>0</v>
      </c>
      <c r="AZ56" s="36">
        <v>0</v>
      </c>
      <c r="BA56" s="36">
        <v>0</v>
      </c>
      <c r="BB56" s="36">
        <v>0</v>
      </c>
      <c r="BC56" s="28"/>
    </row>
    <row r="57" spans="1:55" s="7" customFormat="1" ht="31.5" x14ac:dyDescent="0.25">
      <c r="A57" s="37" t="s">
        <v>92</v>
      </c>
      <c r="B57" s="46" t="s">
        <v>93</v>
      </c>
      <c r="C57" s="39" t="s">
        <v>40</v>
      </c>
      <c r="D57" s="35">
        <v>781.40096999999992</v>
      </c>
      <c r="E57" s="35">
        <v>733.25523999999996</v>
      </c>
      <c r="F57" s="35">
        <v>806.80941000000007</v>
      </c>
      <c r="G57" s="35">
        <v>910.82859982474224</v>
      </c>
      <c r="H57" s="35">
        <v>946.56773999999996</v>
      </c>
      <c r="I57" s="35">
        <v>913.5914595722295</v>
      </c>
      <c r="J57" s="35">
        <v>966.28381999999999</v>
      </c>
      <c r="K57" s="35">
        <v>1076.1999263237076</v>
      </c>
      <c r="L57" s="35">
        <v>865.41753999999992</v>
      </c>
      <c r="M57" s="35">
        <v>1102.3429147399952</v>
      </c>
      <c r="N57" s="35">
        <v>1024.6002852762656</v>
      </c>
      <c r="O57" s="35">
        <v>1136.4642607900578</v>
      </c>
      <c r="P57" s="35">
        <v>949.90087623035583</v>
      </c>
      <c r="Q57" s="35">
        <v>1168.4693902584861</v>
      </c>
      <c r="R57" s="35">
        <v>904.90917351774056</v>
      </c>
      <c r="S57" s="35">
        <v>1202.9247815335284</v>
      </c>
      <c r="T57" s="35">
        <v>849.25917822429562</v>
      </c>
      <c r="U57" s="35">
        <v>1239.0125249795342</v>
      </c>
      <c r="V57" s="35">
        <v>810.90195714254469</v>
      </c>
      <c r="W57" s="35">
        <v>1276.18290072892</v>
      </c>
      <c r="X57" s="35">
        <v>835.22901585682109</v>
      </c>
      <c r="Y57" s="35">
        <v>1314.4683877507878</v>
      </c>
      <c r="Z57" s="35">
        <v>860.28588633252571</v>
      </c>
      <c r="AA57" s="35">
        <f t="shared" si="9"/>
        <v>11428.916647105016</v>
      </c>
      <c r="AB57" s="35">
        <f t="shared" si="10"/>
        <v>9013.3554725805479</v>
      </c>
      <c r="AD57" s="40"/>
      <c r="AE57" s="36">
        <v>0</v>
      </c>
      <c r="AF57" s="36">
        <v>0</v>
      </c>
      <c r="AG57" s="36">
        <v>0</v>
      </c>
      <c r="AH57" s="36">
        <v>0</v>
      </c>
      <c r="AI57" s="36">
        <v>0</v>
      </c>
      <c r="AJ57" s="36">
        <v>0</v>
      </c>
      <c r="AK57" s="36">
        <v>0</v>
      </c>
      <c r="AL57" s="36">
        <v>0</v>
      </c>
      <c r="AM57" s="36">
        <v>0</v>
      </c>
      <c r="AN57" s="36">
        <v>0</v>
      </c>
      <c r="AO57" s="36">
        <v>0</v>
      </c>
      <c r="AP57" s="36">
        <v>0</v>
      </c>
      <c r="AQ57" s="36">
        <v>0</v>
      </c>
      <c r="AR57" s="36">
        <v>0</v>
      </c>
      <c r="AS57" s="36">
        <v>0</v>
      </c>
      <c r="AT57" s="36">
        <v>0</v>
      </c>
      <c r="AU57" s="36">
        <v>0</v>
      </c>
      <c r="AV57" s="36">
        <v>0</v>
      </c>
      <c r="AW57" s="36">
        <v>0</v>
      </c>
      <c r="AX57" s="36">
        <v>0</v>
      </c>
      <c r="AY57" s="36">
        <v>0</v>
      </c>
      <c r="AZ57" s="36">
        <v>0</v>
      </c>
      <c r="BA57" s="36">
        <v>0</v>
      </c>
      <c r="BB57" s="36">
        <v>0</v>
      </c>
      <c r="BC57" s="28"/>
    </row>
    <row r="58" spans="1:55" s="7" customFormat="1" x14ac:dyDescent="0.25">
      <c r="A58" s="37" t="s">
        <v>94</v>
      </c>
      <c r="B58" s="46" t="s">
        <v>95</v>
      </c>
      <c r="C58" s="39" t="s">
        <v>40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5876.3824999999997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f t="shared" si="9"/>
        <v>0</v>
      </c>
      <c r="AB58" s="35">
        <f t="shared" si="10"/>
        <v>5876.3824999999997</v>
      </c>
      <c r="AD58" s="40"/>
      <c r="AE58" s="36">
        <v>0</v>
      </c>
      <c r="AF58" s="36">
        <v>0</v>
      </c>
      <c r="AG58" s="36">
        <v>0</v>
      </c>
      <c r="AH58" s="36">
        <v>0</v>
      </c>
      <c r="AI58" s="36">
        <v>0</v>
      </c>
      <c r="AJ58" s="36">
        <v>0</v>
      </c>
      <c r="AK58" s="36">
        <v>0</v>
      </c>
      <c r="AL58" s="36">
        <v>0</v>
      </c>
      <c r="AM58" s="36">
        <v>0</v>
      </c>
      <c r="AN58" s="36">
        <v>0</v>
      </c>
      <c r="AO58" s="36">
        <v>0</v>
      </c>
      <c r="AP58" s="36">
        <v>0</v>
      </c>
      <c r="AQ58" s="36">
        <v>0</v>
      </c>
      <c r="AR58" s="36">
        <v>0</v>
      </c>
      <c r="AS58" s="36">
        <v>0</v>
      </c>
      <c r="AT58" s="36">
        <v>0</v>
      </c>
      <c r="AU58" s="36">
        <v>0</v>
      </c>
      <c r="AV58" s="36">
        <v>0</v>
      </c>
      <c r="AW58" s="36">
        <v>0</v>
      </c>
      <c r="AX58" s="36">
        <v>0</v>
      </c>
      <c r="AY58" s="36">
        <v>0</v>
      </c>
      <c r="AZ58" s="36">
        <v>0</v>
      </c>
      <c r="BA58" s="36">
        <v>0</v>
      </c>
      <c r="BB58" s="36">
        <v>0</v>
      </c>
      <c r="BC58" s="28"/>
    </row>
    <row r="59" spans="1:55" s="7" customFormat="1" x14ac:dyDescent="0.25">
      <c r="A59" s="37" t="s">
        <v>96</v>
      </c>
      <c r="B59" s="45" t="s">
        <v>97</v>
      </c>
      <c r="C59" s="39" t="s">
        <v>40</v>
      </c>
      <c r="D59" s="35">
        <v>13.24996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18.941850000000002</v>
      </c>
      <c r="M59" s="35">
        <v>0</v>
      </c>
      <c r="N59" s="35">
        <v>21.391714718236777</v>
      </c>
      <c r="O59" s="35">
        <v>0</v>
      </c>
      <c r="P59" s="35">
        <v>22.161816448093301</v>
      </c>
      <c r="Q59" s="35">
        <v>0</v>
      </c>
      <c r="R59" s="35">
        <v>23.048289106017034</v>
      </c>
      <c r="S59" s="35">
        <v>0</v>
      </c>
      <c r="T59" s="35">
        <v>23.970220670257717</v>
      </c>
      <c r="U59" s="35">
        <v>0</v>
      </c>
      <c r="V59" s="35">
        <v>24.929029497068026</v>
      </c>
      <c r="W59" s="35">
        <v>0</v>
      </c>
      <c r="X59" s="35">
        <v>25.926190676950746</v>
      </c>
      <c r="Y59" s="35">
        <v>0</v>
      </c>
      <c r="Z59" s="35">
        <v>26.963238304028778</v>
      </c>
      <c r="AA59" s="35">
        <f t="shared" si="9"/>
        <v>0</v>
      </c>
      <c r="AB59" s="35">
        <f t="shared" si="10"/>
        <v>187.33234942065238</v>
      </c>
      <c r="AD59" s="40"/>
      <c r="AE59" s="36">
        <v>0</v>
      </c>
      <c r="AF59" s="36">
        <v>0</v>
      </c>
      <c r="AG59" s="36">
        <v>0</v>
      </c>
      <c r="AH59" s="36"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28"/>
    </row>
    <row r="60" spans="1:55" s="7" customFormat="1" x14ac:dyDescent="0.25">
      <c r="A60" s="37" t="s">
        <v>75</v>
      </c>
      <c r="B60" s="42" t="s">
        <v>98</v>
      </c>
      <c r="C60" s="39" t="s">
        <v>40</v>
      </c>
      <c r="D60" s="35">
        <v>273.0369</v>
      </c>
      <c r="E60" s="35">
        <v>360.48596097443311</v>
      </c>
      <c r="F60" s="35">
        <v>419.10617581541305</v>
      </c>
      <c r="G60" s="35">
        <v>447.89396098533894</v>
      </c>
      <c r="H60" s="35">
        <v>416.36732792715367</v>
      </c>
      <c r="I60" s="35">
        <v>449.61904493967529</v>
      </c>
      <c r="J60" s="35">
        <v>429.23623617599998</v>
      </c>
      <c r="K60" s="35">
        <v>425.87703979706669</v>
      </c>
      <c r="L60" s="35">
        <v>288.87505087055331</v>
      </c>
      <c r="M60" s="35">
        <v>535.10455059368087</v>
      </c>
      <c r="N60" s="35">
        <v>262.59436287167347</v>
      </c>
      <c r="O60" s="35">
        <v>539.81927634090528</v>
      </c>
      <c r="P60" s="35">
        <v>267.44827322196539</v>
      </c>
      <c r="Q60" s="35">
        <v>536.97623016070509</v>
      </c>
      <c r="R60" s="35">
        <v>264.67248913838461</v>
      </c>
      <c r="S60" s="35">
        <v>532.07560034411938</v>
      </c>
      <c r="T60" s="35">
        <v>286.85040514873788</v>
      </c>
      <c r="U60" s="35">
        <v>542.71711235100167</v>
      </c>
      <c r="V60" s="35">
        <v>283.90625627283941</v>
      </c>
      <c r="W60" s="35">
        <v>553.57145459802166</v>
      </c>
      <c r="X60" s="35">
        <v>295.26250652375302</v>
      </c>
      <c r="Y60" s="35">
        <v>564.64288368998211</v>
      </c>
      <c r="Z60" s="35">
        <v>307.07300678470313</v>
      </c>
      <c r="AA60" s="35">
        <f t="shared" si="9"/>
        <v>5076.3877119786366</v>
      </c>
      <c r="AB60" s="35">
        <f t="shared" si="10"/>
        <v>3102.2859149357637</v>
      </c>
      <c r="AD60" s="40"/>
      <c r="AE60" s="36">
        <v>0</v>
      </c>
      <c r="AF60" s="36">
        <v>0</v>
      </c>
      <c r="AG60" s="36">
        <v>0</v>
      </c>
      <c r="AH60" s="36">
        <v>0</v>
      </c>
      <c r="AI60" s="36">
        <v>0</v>
      </c>
      <c r="AJ60" s="36">
        <v>0</v>
      </c>
      <c r="AK60" s="36">
        <v>0</v>
      </c>
      <c r="AL60" s="36">
        <v>0</v>
      </c>
      <c r="AM60" s="36">
        <v>0</v>
      </c>
      <c r="AN60" s="36">
        <v>0</v>
      </c>
      <c r="AO60" s="36">
        <v>0</v>
      </c>
      <c r="AP60" s="36">
        <v>0</v>
      </c>
      <c r="AQ60" s="36">
        <v>0</v>
      </c>
      <c r="AR60" s="36">
        <v>0</v>
      </c>
      <c r="AS60" s="36">
        <v>0</v>
      </c>
      <c r="AT60" s="36">
        <v>0</v>
      </c>
      <c r="AU60" s="36">
        <v>0</v>
      </c>
      <c r="AV60" s="36">
        <v>0</v>
      </c>
      <c r="AW60" s="36">
        <v>0</v>
      </c>
      <c r="AX60" s="36">
        <v>0</v>
      </c>
      <c r="AY60" s="36">
        <v>0</v>
      </c>
      <c r="AZ60" s="36">
        <v>0</v>
      </c>
      <c r="BA60" s="36">
        <v>0</v>
      </c>
      <c r="BB60" s="36">
        <v>0</v>
      </c>
      <c r="BC60" s="28"/>
    </row>
    <row r="61" spans="1:55" s="7" customFormat="1" x14ac:dyDescent="0.25">
      <c r="A61" s="37" t="s">
        <v>99</v>
      </c>
      <c r="B61" s="42" t="s">
        <v>100</v>
      </c>
      <c r="C61" s="39" t="s">
        <v>40</v>
      </c>
      <c r="D61" s="35">
        <v>191.17538683795681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334.58514486957495</v>
      </c>
      <c r="M61" s="35">
        <v>0</v>
      </c>
      <c r="N61" s="35">
        <v>296.41205363431658</v>
      </c>
      <c r="O61" s="35">
        <v>0</v>
      </c>
      <c r="P61" s="35">
        <v>310.41059089900199</v>
      </c>
      <c r="Q61" s="35">
        <v>0</v>
      </c>
      <c r="R61" s="35">
        <v>320.77399093060347</v>
      </c>
      <c r="S61" s="35">
        <v>0</v>
      </c>
      <c r="T61" s="35">
        <v>338.7202449333904</v>
      </c>
      <c r="U61" s="35">
        <v>0</v>
      </c>
      <c r="V61" s="35">
        <v>342.69286642810334</v>
      </c>
      <c r="W61" s="35">
        <v>0</v>
      </c>
      <c r="X61" s="35">
        <v>356.40058108522749</v>
      </c>
      <c r="Y61" s="35">
        <v>0</v>
      </c>
      <c r="Z61" s="35">
        <v>370.6566043286366</v>
      </c>
      <c r="AA61" s="35">
        <f t="shared" si="9"/>
        <v>0</v>
      </c>
      <c r="AB61" s="35">
        <f t="shared" si="10"/>
        <v>2670.6520771088549</v>
      </c>
      <c r="AD61" s="40"/>
      <c r="AE61" s="36">
        <v>0</v>
      </c>
      <c r="AF61" s="36">
        <v>0</v>
      </c>
      <c r="AG61" s="36">
        <v>0</v>
      </c>
      <c r="AH61" s="36">
        <v>0</v>
      </c>
      <c r="AI61" s="36">
        <v>0</v>
      </c>
      <c r="AJ61" s="36">
        <v>0</v>
      </c>
      <c r="AK61" s="36">
        <v>0</v>
      </c>
      <c r="AL61" s="36">
        <v>0</v>
      </c>
      <c r="AM61" s="36">
        <v>0</v>
      </c>
      <c r="AN61" s="36">
        <v>0</v>
      </c>
      <c r="AO61" s="36">
        <v>0</v>
      </c>
      <c r="AP61" s="36">
        <v>0</v>
      </c>
      <c r="AQ61" s="36">
        <v>0</v>
      </c>
      <c r="AR61" s="36">
        <v>0</v>
      </c>
      <c r="AS61" s="36">
        <v>0</v>
      </c>
      <c r="AT61" s="36">
        <v>0</v>
      </c>
      <c r="AU61" s="36">
        <v>0</v>
      </c>
      <c r="AV61" s="36">
        <v>0</v>
      </c>
      <c r="AW61" s="36">
        <v>0</v>
      </c>
      <c r="AX61" s="36">
        <v>0</v>
      </c>
      <c r="AY61" s="36">
        <v>0</v>
      </c>
      <c r="AZ61" s="36">
        <v>0</v>
      </c>
      <c r="BA61" s="36">
        <v>0</v>
      </c>
      <c r="BB61" s="36">
        <v>0</v>
      </c>
      <c r="BC61" s="28"/>
    </row>
    <row r="62" spans="1:55" s="7" customFormat="1" x14ac:dyDescent="0.25">
      <c r="A62" s="37" t="s">
        <v>101</v>
      </c>
      <c r="B62" s="44" t="s">
        <v>102</v>
      </c>
      <c r="C62" s="39" t="s">
        <v>40</v>
      </c>
      <c r="D62" s="35">
        <f>D63+D64+D67</f>
        <v>1860.2578572275613</v>
      </c>
      <c r="E62" s="35">
        <f t="shared" ref="E62:Y62" si="14">E63+E64+E67</f>
        <v>1686.5305348625491</v>
      </c>
      <c r="F62" s="35">
        <f t="shared" si="14"/>
        <v>1735.6397706945684</v>
      </c>
      <c r="G62" s="35">
        <f t="shared" si="14"/>
        <v>1773.3042289019686</v>
      </c>
      <c r="H62" s="35">
        <f t="shared" si="14"/>
        <v>1836.6636879554876</v>
      </c>
      <c r="I62" s="35">
        <f t="shared" si="14"/>
        <v>1151.2864658699016</v>
      </c>
      <c r="J62" s="35">
        <f t="shared" si="14"/>
        <v>1383.5802379760003</v>
      </c>
      <c r="K62" s="35">
        <f t="shared" si="14"/>
        <v>979.81410988576272</v>
      </c>
      <c r="L62" s="35">
        <v>2630.8094373913514</v>
      </c>
      <c r="M62" s="35">
        <f t="shared" si="14"/>
        <v>990.44496918075879</v>
      </c>
      <c r="N62" s="35">
        <v>976.16010754976355</v>
      </c>
      <c r="O62" s="35">
        <f t="shared" si="14"/>
        <v>1030.9842643646882</v>
      </c>
      <c r="P62" s="35">
        <v>1007.1895353289018</v>
      </c>
      <c r="Q62" s="35">
        <f t="shared" si="14"/>
        <v>1079.7857206344622</v>
      </c>
      <c r="R62" s="35">
        <v>1057.9600744860613</v>
      </c>
      <c r="S62" s="35">
        <f t="shared" si="14"/>
        <v>1131.2367339150585</v>
      </c>
      <c r="T62" s="35">
        <v>1105.5126837888142</v>
      </c>
      <c r="U62" s="35">
        <f t="shared" si="14"/>
        <v>1163.420085034847</v>
      </c>
      <c r="V62" s="35">
        <v>1154.6343952560924</v>
      </c>
      <c r="W62" s="35">
        <f t="shared" si="14"/>
        <v>1196.5338616702761</v>
      </c>
      <c r="X62" s="35">
        <v>1190.9949255846186</v>
      </c>
      <c r="Y62" s="35">
        <f t="shared" si="14"/>
        <v>1230.6052750864555</v>
      </c>
      <c r="Z62" s="35">
        <v>1228.5151317618347</v>
      </c>
      <c r="AA62" s="35">
        <f t="shared" si="9"/>
        <v>12023.068945703795</v>
      </c>
      <c r="AB62" s="35">
        <f t="shared" si="10"/>
        <v>13572.020217078927</v>
      </c>
      <c r="AD62" s="40"/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36">
        <v>0</v>
      </c>
      <c r="AU62" s="36">
        <v>0</v>
      </c>
      <c r="AV62" s="36">
        <v>0</v>
      </c>
      <c r="AW62" s="36">
        <v>0</v>
      </c>
      <c r="AX62" s="36">
        <v>0</v>
      </c>
      <c r="AY62" s="36">
        <v>0</v>
      </c>
      <c r="AZ62" s="36">
        <v>0</v>
      </c>
      <c r="BA62" s="36">
        <v>0</v>
      </c>
      <c r="BB62" s="36">
        <v>0</v>
      </c>
      <c r="BC62" s="28"/>
    </row>
    <row r="63" spans="1:55" s="7" customFormat="1" ht="31.5" x14ac:dyDescent="0.25">
      <c r="A63" s="37" t="s">
        <v>103</v>
      </c>
      <c r="B63" s="43" t="s">
        <v>104</v>
      </c>
      <c r="C63" s="39" t="s">
        <v>40</v>
      </c>
      <c r="D63" s="35">
        <v>1624.675</v>
      </c>
      <c r="E63" s="35">
        <v>1512.6470200000001</v>
      </c>
      <c r="F63" s="35">
        <v>1454.08863</v>
      </c>
      <c r="G63" s="35">
        <v>1445.6869135048919</v>
      </c>
      <c r="H63" s="35">
        <v>1560.9637975671401</v>
      </c>
      <c r="I63" s="35">
        <v>796.1957757019801</v>
      </c>
      <c r="J63" s="35">
        <v>1168.9566900000002</v>
      </c>
      <c r="K63" s="35">
        <v>706.52695285112009</v>
      </c>
      <c r="L63" s="35">
        <v>720.13220999999999</v>
      </c>
      <c r="M63" s="35">
        <v>741.71301170103993</v>
      </c>
      <c r="N63" s="35">
        <v>744.92155474441984</v>
      </c>
      <c r="O63" s="35">
        <v>777.55838680160002</v>
      </c>
      <c r="P63" s="35">
        <v>778.01816237501987</v>
      </c>
      <c r="Q63" s="35">
        <v>821.80392931719996</v>
      </c>
      <c r="R63" s="35">
        <v>824.06022660062001</v>
      </c>
      <c r="S63" s="35">
        <v>868.57660193135996</v>
      </c>
      <c r="T63" s="35">
        <v>866.71639168549996</v>
      </c>
      <c r="U63" s="35">
        <v>894.63389998930074</v>
      </c>
      <c r="V63" s="35">
        <v>911.29534314969999</v>
      </c>
      <c r="W63" s="35">
        <v>921.47291698897982</v>
      </c>
      <c r="X63" s="35">
        <v>938.63420344419103</v>
      </c>
      <c r="Y63" s="35">
        <v>949.11710449864916</v>
      </c>
      <c r="Z63" s="35">
        <v>966.79322954751683</v>
      </c>
      <c r="AA63" s="35">
        <f t="shared" si="9"/>
        <v>9411.3232916463894</v>
      </c>
      <c r="AB63" s="35">
        <f t="shared" si="10"/>
        <v>9480.4918091141062</v>
      </c>
      <c r="AD63" s="40"/>
      <c r="AE63" s="36">
        <v>0</v>
      </c>
      <c r="AF63" s="36">
        <v>0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>
        <v>0</v>
      </c>
      <c r="AQ63" s="36">
        <v>0</v>
      </c>
      <c r="AR63" s="36">
        <v>0</v>
      </c>
      <c r="AS63" s="36">
        <v>0</v>
      </c>
      <c r="AT63" s="36">
        <v>0</v>
      </c>
      <c r="AU63" s="36">
        <v>0</v>
      </c>
      <c r="AV63" s="36">
        <v>0</v>
      </c>
      <c r="AW63" s="36">
        <v>0</v>
      </c>
      <c r="AX63" s="36">
        <v>0</v>
      </c>
      <c r="AY63" s="36">
        <v>0</v>
      </c>
      <c r="AZ63" s="36">
        <v>0</v>
      </c>
      <c r="BA63" s="36">
        <v>0</v>
      </c>
      <c r="BB63" s="36">
        <v>0</v>
      </c>
      <c r="BC63" s="28"/>
    </row>
    <row r="64" spans="1:55" s="7" customFormat="1" ht="31.5" x14ac:dyDescent="0.25">
      <c r="A64" s="37" t="s">
        <v>105</v>
      </c>
      <c r="B64" s="43" t="s">
        <v>106</v>
      </c>
      <c r="C64" s="39" t="s">
        <v>40</v>
      </c>
      <c r="D64" s="35">
        <v>47.375349999999997</v>
      </c>
      <c r="E64" s="35">
        <v>23.532330000000002</v>
      </c>
      <c r="F64" s="35">
        <v>162.19676000000001</v>
      </c>
      <c r="G64" s="35">
        <v>189.33160489188</v>
      </c>
      <c r="H64" s="35">
        <v>156.12424999999999</v>
      </c>
      <c r="I64" s="35">
        <v>192.20908554570602</v>
      </c>
      <c r="J64" s="35">
        <v>73.220369999999988</v>
      </c>
      <c r="K64" s="35">
        <v>79.297782588559187</v>
      </c>
      <c r="L64" s="35">
        <v>1738.4577999999999</v>
      </c>
      <c r="M64" s="35">
        <v>79.624790885509995</v>
      </c>
      <c r="N64" s="35">
        <v>63.167766810575181</v>
      </c>
      <c r="O64" s="35">
        <v>82.275776706349987</v>
      </c>
      <c r="P64" s="35">
        <v>64.207462495018007</v>
      </c>
      <c r="Q64" s="35">
        <v>84.743157616660014</v>
      </c>
      <c r="R64" s="35">
        <v>67.063372389972002</v>
      </c>
      <c r="S64" s="35">
        <v>87.28504221739</v>
      </c>
      <c r="T64" s="35">
        <v>69.096192301808017</v>
      </c>
      <c r="U64" s="35">
        <v>89.903593483911692</v>
      </c>
      <c r="V64" s="35">
        <v>71.189205022042003</v>
      </c>
      <c r="W64" s="35">
        <v>92.60070128842905</v>
      </c>
      <c r="X64" s="35">
        <v>73.324881172703272</v>
      </c>
      <c r="Y64" s="35">
        <v>95.378722327081917</v>
      </c>
      <c r="Z64" s="35">
        <v>75.524627607884369</v>
      </c>
      <c r="AA64" s="35">
        <f t="shared" si="9"/>
        <v>920.45418711389175</v>
      </c>
      <c r="AB64" s="35">
        <f t="shared" si="10"/>
        <v>2451.3759278000025</v>
      </c>
      <c r="AD64" s="40"/>
      <c r="AE64" s="36">
        <v>0</v>
      </c>
      <c r="AF64" s="36">
        <v>0</v>
      </c>
      <c r="AG64" s="36">
        <v>0</v>
      </c>
      <c r="AH64" s="36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6">
        <v>0</v>
      </c>
      <c r="AQ64" s="36">
        <v>0</v>
      </c>
      <c r="AR64" s="36">
        <v>0</v>
      </c>
      <c r="AS64" s="36">
        <v>0</v>
      </c>
      <c r="AT64" s="36">
        <v>0</v>
      </c>
      <c r="AU64" s="36">
        <v>0</v>
      </c>
      <c r="AV64" s="36">
        <v>0</v>
      </c>
      <c r="AW64" s="36">
        <v>0</v>
      </c>
      <c r="AX64" s="36">
        <v>0</v>
      </c>
      <c r="AY64" s="36">
        <v>0</v>
      </c>
      <c r="AZ64" s="36">
        <v>0</v>
      </c>
      <c r="BA64" s="36">
        <v>0</v>
      </c>
      <c r="BB64" s="36">
        <v>0</v>
      </c>
      <c r="BC64" s="28"/>
    </row>
    <row r="65" spans="1:55" s="7" customFormat="1" ht="15.75" customHeight="1" x14ac:dyDescent="0.25">
      <c r="A65" s="37" t="s">
        <v>107</v>
      </c>
      <c r="B65" s="42" t="s">
        <v>108</v>
      </c>
      <c r="C65" s="39" t="s">
        <v>40</v>
      </c>
      <c r="D65" s="35" t="s">
        <v>43</v>
      </c>
      <c r="E65" s="35" t="s">
        <v>43</v>
      </c>
      <c r="F65" s="35" t="s">
        <v>43</v>
      </c>
      <c r="G65" s="35" t="s">
        <v>43</v>
      </c>
      <c r="H65" s="35" t="s">
        <v>43</v>
      </c>
      <c r="I65" s="35" t="s">
        <v>43</v>
      </c>
      <c r="J65" s="35" t="s">
        <v>43</v>
      </c>
      <c r="K65" s="35" t="s">
        <v>43</v>
      </c>
      <c r="L65" s="35" t="s">
        <v>43</v>
      </c>
      <c r="M65" s="35" t="s">
        <v>43</v>
      </c>
      <c r="N65" s="35" t="s">
        <v>43</v>
      </c>
      <c r="O65" s="35" t="s">
        <v>43</v>
      </c>
      <c r="P65" s="35" t="s">
        <v>43</v>
      </c>
      <c r="Q65" s="35" t="s">
        <v>43</v>
      </c>
      <c r="R65" s="35" t="s">
        <v>43</v>
      </c>
      <c r="S65" s="35" t="s">
        <v>43</v>
      </c>
      <c r="T65" s="35" t="s">
        <v>43</v>
      </c>
      <c r="U65" s="35" t="s">
        <v>43</v>
      </c>
      <c r="V65" s="35" t="s">
        <v>43</v>
      </c>
      <c r="W65" s="35" t="s">
        <v>43</v>
      </c>
      <c r="X65" s="35" t="s">
        <v>43</v>
      </c>
      <c r="Y65" s="35" t="s">
        <v>43</v>
      </c>
      <c r="Z65" s="35" t="s">
        <v>43</v>
      </c>
      <c r="AA65" s="35" t="s">
        <v>43</v>
      </c>
      <c r="AB65" s="35" t="s">
        <v>43</v>
      </c>
      <c r="AD65" s="40"/>
      <c r="AE65" s="36" t="s">
        <v>43</v>
      </c>
      <c r="AF65" s="36" t="s">
        <v>43</v>
      </c>
      <c r="AG65" s="36" t="s">
        <v>43</v>
      </c>
      <c r="AH65" s="36" t="s">
        <v>43</v>
      </c>
      <c r="AI65" s="36" t="s">
        <v>43</v>
      </c>
      <c r="AJ65" s="36" t="s">
        <v>43</v>
      </c>
      <c r="AK65" s="36" t="s">
        <v>43</v>
      </c>
      <c r="AL65" s="36" t="s">
        <v>43</v>
      </c>
      <c r="AM65" s="36" t="s">
        <v>43</v>
      </c>
      <c r="AN65" s="36" t="s">
        <v>43</v>
      </c>
      <c r="AO65" s="36" t="s">
        <v>43</v>
      </c>
      <c r="AP65" s="36" t="s">
        <v>43</v>
      </c>
      <c r="AQ65" s="36" t="s">
        <v>43</v>
      </c>
      <c r="AR65" s="36" t="s">
        <v>43</v>
      </c>
      <c r="AS65" s="36" t="s">
        <v>43</v>
      </c>
      <c r="AT65" s="36" t="s">
        <v>43</v>
      </c>
      <c r="AU65" s="36" t="s">
        <v>43</v>
      </c>
      <c r="AV65" s="36" t="s">
        <v>43</v>
      </c>
      <c r="AW65" s="36" t="s">
        <v>43</v>
      </c>
      <c r="AX65" s="36" t="s">
        <v>43</v>
      </c>
      <c r="AY65" s="36" t="s">
        <v>43</v>
      </c>
      <c r="AZ65" s="36" t="s">
        <v>43</v>
      </c>
      <c r="BA65" s="36" t="s">
        <v>43</v>
      </c>
      <c r="BB65" s="36" t="s">
        <v>43</v>
      </c>
      <c r="BC65" s="28"/>
    </row>
    <row r="66" spans="1:55" s="7" customFormat="1" ht="15.75" customHeight="1" x14ac:dyDescent="0.25">
      <c r="A66" s="37" t="s">
        <v>109</v>
      </c>
      <c r="B66" s="42" t="s">
        <v>110</v>
      </c>
      <c r="C66" s="39" t="s">
        <v>40</v>
      </c>
      <c r="D66" s="35" t="s">
        <v>43</v>
      </c>
      <c r="E66" s="35" t="s">
        <v>43</v>
      </c>
      <c r="F66" s="35" t="s">
        <v>43</v>
      </c>
      <c r="G66" s="35" t="s">
        <v>43</v>
      </c>
      <c r="H66" s="35" t="s">
        <v>43</v>
      </c>
      <c r="I66" s="35" t="s">
        <v>43</v>
      </c>
      <c r="J66" s="35" t="s">
        <v>43</v>
      </c>
      <c r="K66" s="35" t="s">
        <v>43</v>
      </c>
      <c r="L66" s="35" t="s">
        <v>43</v>
      </c>
      <c r="M66" s="35" t="s">
        <v>43</v>
      </c>
      <c r="N66" s="35" t="s">
        <v>43</v>
      </c>
      <c r="O66" s="35" t="s">
        <v>43</v>
      </c>
      <c r="P66" s="35" t="s">
        <v>43</v>
      </c>
      <c r="Q66" s="35" t="s">
        <v>43</v>
      </c>
      <c r="R66" s="35" t="s">
        <v>43</v>
      </c>
      <c r="S66" s="35" t="s">
        <v>43</v>
      </c>
      <c r="T66" s="35" t="s">
        <v>43</v>
      </c>
      <c r="U66" s="35" t="s">
        <v>43</v>
      </c>
      <c r="V66" s="35" t="s">
        <v>43</v>
      </c>
      <c r="W66" s="35" t="s">
        <v>43</v>
      </c>
      <c r="X66" s="35" t="s">
        <v>43</v>
      </c>
      <c r="Y66" s="35" t="s">
        <v>43</v>
      </c>
      <c r="Z66" s="35" t="s">
        <v>43</v>
      </c>
      <c r="AA66" s="35" t="s">
        <v>43</v>
      </c>
      <c r="AB66" s="35" t="s">
        <v>43</v>
      </c>
      <c r="AD66" s="40"/>
      <c r="AE66" s="36" t="s">
        <v>43</v>
      </c>
      <c r="AF66" s="36" t="s">
        <v>43</v>
      </c>
      <c r="AG66" s="36" t="s">
        <v>43</v>
      </c>
      <c r="AH66" s="36" t="s">
        <v>43</v>
      </c>
      <c r="AI66" s="36" t="s">
        <v>43</v>
      </c>
      <c r="AJ66" s="36" t="s">
        <v>43</v>
      </c>
      <c r="AK66" s="36" t="s">
        <v>43</v>
      </c>
      <c r="AL66" s="36" t="s">
        <v>43</v>
      </c>
      <c r="AM66" s="36" t="s">
        <v>43</v>
      </c>
      <c r="AN66" s="36" t="s">
        <v>43</v>
      </c>
      <c r="AO66" s="36" t="s">
        <v>43</v>
      </c>
      <c r="AP66" s="36" t="s">
        <v>43</v>
      </c>
      <c r="AQ66" s="36" t="s">
        <v>43</v>
      </c>
      <c r="AR66" s="36" t="s">
        <v>43</v>
      </c>
      <c r="AS66" s="36" t="s">
        <v>43</v>
      </c>
      <c r="AT66" s="36" t="s">
        <v>43</v>
      </c>
      <c r="AU66" s="36" t="s">
        <v>43</v>
      </c>
      <c r="AV66" s="36" t="s">
        <v>43</v>
      </c>
      <c r="AW66" s="36" t="s">
        <v>43</v>
      </c>
      <c r="AX66" s="36" t="s">
        <v>43</v>
      </c>
      <c r="AY66" s="36" t="s">
        <v>43</v>
      </c>
      <c r="AZ66" s="36" t="s">
        <v>43</v>
      </c>
      <c r="BA66" s="36" t="s">
        <v>43</v>
      </c>
      <c r="BB66" s="36" t="s">
        <v>43</v>
      </c>
      <c r="BC66" s="28"/>
    </row>
    <row r="67" spans="1:55" s="7" customFormat="1" x14ac:dyDescent="0.25">
      <c r="A67" s="37" t="s">
        <v>111</v>
      </c>
      <c r="B67" s="42" t="s">
        <v>112</v>
      </c>
      <c r="C67" s="39" t="s">
        <v>40</v>
      </c>
      <c r="D67" s="35">
        <v>188.20750722756128</v>
      </c>
      <c r="E67" s="35">
        <v>150.35118486254891</v>
      </c>
      <c r="F67" s="35">
        <v>119.35438069456829</v>
      </c>
      <c r="G67" s="35">
        <v>138.28571050519673</v>
      </c>
      <c r="H67" s="35">
        <v>119.57564038834754</v>
      </c>
      <c r="I67" s="35">
        <v>162.88160462221552</v>
      </c>
      <c r="J67" s="35">
        <v>141.40317797600017</v>
      </c>
      <c r="K67" s="35">
        <v>193.98937444608345</v>
      </c>
      <c r="L67" s="35">
        <v>172.21942739135147</v>
      </c>
      <c r="M67" s="35">
        <v>169.10716659420888</v>
      </c>
      <c r="N67" s="35">
        <v>168.07078599476864</v>
      </c>
      <c r="O67" s="35">
        <v>171.15010085673825</v>
      </c>
      <c r="P67" s="35">
        <v>164.96391045886392</v>
      </c>
      <c r="Q67" s="35">
        <v>173.23863370060229</v>
      </c>
      <c r="R67" s="35">
        <v>166.8364754954693</v>
      </c>
      <c r="S67" s="35">
        <v>175.37508976630846</v>
      </c>
      <c r="T67" s="35">
        <v>169.70009980150627</v>
      </c>
      <c r="U67" s="35">
        <v>178.88259156163463</v>
      </c>
      <c r="V67" s="35">
        <v>172.14984708435037</v>
      </c>
      <c r="W67" s="35">
        <v>182.46024339286731</v>
      </c>
      <c r="X67" s="35">
        <v>179.0358409677244</v>
      </c>
      <c r="Y67" s="35">
        <v>186.10944826072463</v>
      </c>
      <c r="Z67" s="35">
        <v>186.19727460643338</v>
      </c>
      <c r="AA67" s="35">
        <f t="shared" ref="AA67:AA76" si="15">H67+J67+K67+M67+O67+Q67+S67+U67+W67+Y67</f>
        <v>1691.2914669435156</v>
      </c>
      <c r="AB67" s="35">
        <f t="shared" ref="AB67:AB76" si="16">H67+J67+L67+N67+P67+R67+T67+V67+X67+Z67</f>
        <v>1640.1524801648154</v>
      </c>
      <c r="AD67" s="40"/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36">
        <v>0</v>
      </c>
      <c r="AT67" s="36">
        <v>0</v>
      </c>
      <c r="AU67" s="36">
        <v>0</v>
      </c>
      <c r="AV67" s="36">
        <v>0</v>
      </c>
      <c r="AW67" s="36">
        <v>0</v>
      </c>
      <c r="AX67" s="36">
        <v>0</v>
      </c>
      <c r="AY67" s="36">
        <v>0</v>
      </c>
      <c r="AZ67" s="36">
        <v>0</v>
      </c>
      <c r="BA67" s="36">
        <v>0</v>
      </c>
      <c r="BB67" s="36">
        <v>0</v>
      </c>
      <c r="BC67" s="28"/>
    </row>
    <row r="68" spans="1:55" s="7" customFormat="1" x14ac:dyDescent="0.25">
      <c r="A68" s="37" t="s">
        <v>113</v>
      </c>
      <c r="B68" s="44" t="s">
        <v>114</v>
      </c>
      <c r="C68" s="39" t="s">
        <v>40</v>
      </c>
      <c r="D68" s="35">
        <v>1537.8079844021092</v>
      </c>
      <c r="E68" s="35">
        <v>1586.6141500569183</v>
      </c>
      <c r="F68" s="35">
        <v>1726.9041922392539</v>
      </c>
      <c r="G68" s="35">
        <v>1780.8517144964824</v>
      </c>
      <c r="H68" s="35">
        <v>1863.9280569545024</v>
      </c>
      <c r="I68" s="35">
        <v>1832.2267229598544</v>
      </c>
      <c r="J68" s="35">
        <v>2006.7709657865157</v>
      </c>
      <c r="K68" s="35">
        <v>2095.8909410121005</v>
      </c>
      <c r="L68" s="35">
        <v>2383.054932566542</v>
      </c>
      <c r="M68" s="35">
        <v>2249.5037853691379</v>
      </c>
      <c r="N68" s="35">
        <v>2133.6555606124039</v>
      </c>
      <c r="O68" s="35">
        <v>2326.4135318034246</v>
      </c>
      <c r="P68" s="35">
        <v>2227.2890091225481</v>
      </c>
      <c r="Q68" s="35">
        <v>2425.4369508950813</v>
      </c>
      <c r="R68" s="35">
        <v>2316.105505882872</v>
      </c>
      <c r="S68" s="35">
        <v>2527.2182719504049</v>
      </c>
      <c r="T68" s="35">
        <v>2408.4731518404069</v>
      </c>
      <c r="U68" s="35">
        <v>2628.307002828421</v>
      </c>
      <c r="V68" s="35">
        <v>2504.5337940030013</v>
      </c>
      <c r="W68" s="35">
        <v>2733.4392829415578</v>
      </c>
      <c r="X68" s="35">
        <v>2604.7151457631212</v>
      </c>
      <c r="Y68" s="35">
        <v>2842.7768542592203</v>
      </c>
      <c r="Z68" s="35">
        <v>2708.9037515936461</v>
      </c>
      <c r="AA68" s="35">
        <f t="shared" si="15"/>
        <v>23699.685643800367</v>
      </c>
      <c r="AB68" s="35">
        <f t="shared" si="16"/>
        <v>23157.429874125562</v>
      </c>
      <c r="AD68" s="40"/>
      <c r="AE68" s="36">
        <v>0</v>
      </c>
      <c r="AF68" s="36">
        <v>0</v>
      </c>
      <c r="AG68" s="36">
        <v>0</v>
      </c>
      <c r="AH68" s="36">
        <v>0</v>
      </c>
      <c r="AI68" s="36">
        <v>0</v>
      </c>
      <c r="AJ68" s="36">
        <v>0</v>
      </c>
      <c r="AK68" s="36">
        <v>0</v>
      </c>
      <c r="AL68" s="36">
        <v>0</v>
      </c>
      <c r="AM68" s="36">
        <v>0</v>
      </c>
      <c r="AN68" s="36">
        <v>0</v>
      </c>
      <c r="AO68" s="36">
        <v>0</v>
      </c>
      <c r="AP68" s="36">
        <v>0</v>
      </c>
      <c r="AQ68" s="36">
        <v>0</v>
      </c>
      <c r="AR68" s="36">
        <v>0</v>
      </c>
      <c r="AS68" s="36">
        <v>0</v>
      </c>
      <c r="AT68" s="36">
        <v>0</v>
      </c>
      <c r="AU68" s="36">
        <v>0</v>
      </c>
      <c r="AV68" s="36">
        <v>0</v>
      </c>
      <c r="AW68" s="36">
        <v>0</v>
      </c>
      <c r="AX68" s="36">
        <v>0</v>
      </c>
      <c r="AY68" s="36">
        <v>0</v>
      </c>
      <c r="AZ68" s="36">
        <v>0</v>
      </c>
      <c r="BA68" s="36">
        <v>0</v>
      </c>
      <c r="BB68" s="36">
        <v>0</v>
      </c>
      <c r="BC68" s="28"/>
    </row>
    <row r="69" spans="1:55" s="7" customFormat="1" x14ac:dyDescent="0.25">
      <c r="A69" s="37" t="s">
        <v>115</v>
      </c>
      <c r="B69" s="44" t="s">
        <v>116</v>
      </c>
      <c r="C69" s="39" t="s">
        <v>40</v>
      </c>
      <c r="D69" s="35">
        <v>894.24892309358677</v>
      </c>
      <c r="E69" s="35">
        <v>1026.9010838866282</v>
      </c>
      <c r="F69" s="35">
        <v>1084.1879883096062</v>
      </c>
      <c r="G69" s="35">
        <v>1105.6643716206847</v>
      </c>
      <c r="H69" s="35">
        <v>1085.1201115011615</v>
      </c>
      <c r="I69" s="35">
        <v>1145.5156219</v>
      </c>
      <c r="J69" s="35">
        <v>1125.970789148</v>
      </c>
      <c r="K69" s="35">
        <v>1163.5086005381668</v>
      </c>
      <c r="L69" s="35">
        <v>1134.9944525716376</v>
      </c>
      <c r="M69" s="35">
        <v>1176.834094932</v>
      </c>
      <c r="N69" s="35">
        <v>1137.344566636687</v>
      </c>
      <c r="O69" s="35">
        <v>1184.4571094910016</v>
      </c>
      <c r="P69" s="35">
        <v>1167.7680323574316</v>
      </c>
      <c r="Q69" s="35">
        <v>1206.6151241781224</v>
      </c>
      <c r="R69" s="35">
        <v>1183.1450290232528</v>
      </c>
      <c r="S69" s="35">
        <v>1224.5641389944901</v>
      </c>
      <c r="T69" s="35">
        <v>1192.1220951983209</v>
      </c>
      <c r="U69" s="35">
        <v>1261.5249780297122</v>
      </c>
      <c r="V69" s="35">
        <v>1194.741524960001</v>
      </c>
      <c r="W69" s="35">
        <v>1311.9859771509005</v>
      </c>
      <c r="X69" s="35">
        <v>1194.741524960001</v>
      </c>
      <c r="Y69" s="35">
        <v>1364.4654162369366</v>
      </c>
      <c r="Z69" s="35">
        <v>1194.741524960001</v>
      </c>
      <c r="AA69" s="35">
        <f t="shared" si="15"/>
        <v>12105.046340200492</v>
      </c>
      <c r="AB69" s="35">
        <f t="shared" si="16"/>
        <v>11610.689651316497</v>
      </c>
      <c r="AD69" s="40"/>
      <c r="AE69" s="36">
        <v>0</v>
      </c>
      <c r="AF69" s="36">
        <v>0</v>
      </c>
      <c r="AG69" s="36">
        <v>0</v>
      </c>
      <c r="AH69" s="36">
        <v>0</v>
      </c>
      <c r="AI69" s="36">
        <v>0</v>
      </c>
      <c r="AJ69" s="36">
        <v>0</v>
      </c>
      <c r="AK69" s="36">
        <v>0</v>
      </c>
      <c r="AL69" s="36">
        <v>0</v>
      </c>
      <c r="AM69" s="36">
        <v>0</v>
      </c>
      <c r="AN69" s="36">
        <v>0</v>
      </c>
      <c r="AO69" s="36">
        <v>0</v>
      </c>
      <c r="AP69" s="36">
        <v>0</v>
      </c>
      <c r="AQ69" s="36">
        <v>0</v>
      </c>
      <c r="AR69" s="36">
        <v>0</v>
      </c>
      <c r="AS69" s="36">
        <v>0</v>
      </c>
      <c r="AT69" s="36">
        <v>0</v>
      </c>
      <c r="AU69" s="36">
        <v>0</v>
      </c>
      <c r="AV69" s="36">
        <v>0</v>
      </c>
      <c r="AW69" s="36">
        <v>0</v>
      </c>
      <c r="AX69" s="36">
        <v>0</v>
      </c>
      <c r="AY69" s="36">
        <v>0</v>
      </c>
      <c r="AZ69" s="36">
        <v>0</v>
      </c>
      <c r="BA69" s="36">
        <v>0</v>
      </c>
      <c r="BB69" s="36">
        <v>0</v>
      </c>
      <c r="BC69" s="28"/>
    </row>
    <row r="70" spans="1:55" s="7" customFormat="1" x14ac:dyDescent="0.25">
      <c r="A70" s="37" t="s">
        <v>117</v>
      </c>
      <c r="B70" s="44" t="s">
        <v>118</v>
      </c>
      <c r="C70" s="39" t="s">
        <v>40</v>
      </c>
      <c r="D70" s="35">
        <f t="shared" ref="D70:K70" si="17">D71+D72</f>
        <v>71.663727835042096</v>
      </c>
      <c r="E70" s="35">
        <f t="shared" si="17"/>
        <v>83.325981425804116</v>
      </c>
      <c r="F70" s="35">
        <f t="shared" si="17"/>
        <v>96.133960351277537</v>
      </c>
      <c r="G70" s="35">
        <f t="shared" si="17"/>
        <v>112.68956592196794</v>
      </c>
      <c r="H70" s="35">
        <f t="shared" si="17"/>
        <v>104.65051260000776</v>
      </c>
      <c r="I70" s="35">
        <f t="shared" si="17"/>
        <v>135.01757854869999</v>
      </c>
      <c r="J70" s="35">
        <f t="shared" si="17"/>
        <v>109.93022772761913</v>
      </c>
      <c r="K70" s="35">
        <f t="shared" si="17"/>
        <v>191.03435876390193</v>
      </c>
      <c r="L70" s="35">
        <v>150.1734424186032</v>
      </c>
      <c r="M70" s="35">
        <f>M71+M72</f>
        <v>195.79097754969663</v>
      </c>
      <c r="N70" s="35">
        <v>118.64412891397699</v>
      </c>
      <c r="O70" s="35">
        <f>O71+O72</f>
        <v>181.80778193213399</v>
      </c>
      <c r="P70" s="35">
        <v>154.30443374059888</v>
      </c>
      <c r="Q70" s="35">
        <f>Q71+Q72</f>
        <v>174.87507311313675</v>
      </c>
      <c r="R70" s="35">
        <v>147.77171229445119</v>
      </c>
      <c r="S70" s="35">
        <f>S71+S72</f>
        <v>170.03103191653238</v>
      </c>
      <c r="T70" s="35">
        <v>141.61318244132616</v>
      </c>
      <c r="U70" s="35">
        <f>U71+U72</f>
        <v>191.71280486249125</v>
      </c>
      <c r="V70" s="35">
        <v>139.62325046734429</v>
      </c>
      <c r="W70" s="35">
        <f>W71+W72</f>
        <v>225.03755918286339</v>
      </c>
      <c r="X70" s="35">
        <v>139.62325046734429</v>
      </c>
      <c r="Y70" s="35">
        <f>Y71+Y72</f>
        <v>258.27345541089016</v>
      </c>
      <c r="Z70" s="35">
        <v>139.62325046734429</v>
      </c>
      <c r="AA70" s="35">
        <f t="shared" si="15"/>
        <v>1803.1437830592733</v>
      </c>
      <c r="AB70" s="35">
        <f t="shared" si="16"/>
        <v>1345.9573915386163</v>
      </c>
      <c r="AD70" s="40"/>
      <c r="AE70" s="36">
        <v>0</v>
      </c>
      <c r="AF70" s="36">
        <v>0</v>
      </c>
      <c r="AG70" s="36">
        <v>0</v>
      </c>
      <c r="AH70" s="36">
        <v>0</v>
      </c>
      <c r="AI70" s="36">
        <v>0</v>
      </c>
      <c r="AJ70" s="36">
        <v>0</v>
      </c>
      <c r="AK70" s="36">
        <v>0</v>
      </c>
      <c r="AL70" s="36">
        <v>0</v>
      </c>
      <c r="AM70" s="36">
        <v>0</v>
      </c>
      <c r="AN70" s="36">
        <v>0</v>
      </c>
      <c r="AO70" s="36">
        <v>0</v>
      </c>
      <c r="AP70" s="36">
        <v>0</v>
      </c>
      <c r="AQ70" s="36">
        <v>0</v>
      </c>
      <c r="AR70" s="36">
        <v>0</v>
      </c>
      <c r="AS70" s="36">
        <v>0</v>
      </c>
      <c r="AT70" s="36">
        <v>0</v>
      </c>
      <c r="AU70" s="36">
        <v>0</v>
      </c>
      <c r="AV70" s="36">
        <v>0</v>
      </c>
      <c r="AW70" s="36">
        <v>0</v>
      </c>
      <c r="AX70" s="36">
        <v>0</v>
      </c>
      <c r="AY70" s="36">
        <v>0</v>
      </c>
      <c r="AZ70" s="36">
        <v>0</v>
      </c>
      <c r="BA70" s="36">
        <v>0</v>
      </c>
      <c r="BB70" s="36">
        <v>0</v>
      </c>
      <c r="BC70" s="28"/>
    </row>
    <row r="71" spans="1:55" s="7" customFormat="1" x14ac:dyDescent="0.25">
      <c r="A71" s="37" t="s">
        <v>119</v>
      </c>
      <c r="B71" s="42" t="s">
        <v>120</v>
      </c>
      <c r="C71" s="39" t="s">
        <v>40</v>
      </c>
      <c r="D71" s="35">
        <v>62.948150017021256</v>
      </c>
      <c r="E71" s="35">
        <v>76.496373708973479</v>
      </c>
      <c r="F71" s="35">
        <v>89.543237499058222</v>
      </c>
      <c r="G71" s="35">
        <v>103.18936077385898</v>
      </c>
      <c r="H71" s="35">
        <v>97.737107436627781</v>
      </c>
      <c r="I71" s="35">
        <v>124.96636149999999</v>
      </c>
      <c r="J71" s="35">
        <v>102.89582445401952</v>
      </c>
      <c r="K71" s="35">
        <v>182.07295457110192</v>
      </c>
      <c r="L71" s="35">
        <v>143.28600080429379</v>
      </c>
      <c r="M71" s="35">
        <v>186.72002499999999</v>
      </c>
      <c r="N71" s="35">
        <v>110.09923691397697</v>
      </c>
      <c r="O71" s="35">
        <v>172.62662499999999</v>
      </c>
      <c r="P71" s="35">
        <v>145.45192562859887</v>
      </c>
      <c r="Q71" s="35">
        <v>165.58305000000001</v>
      </c>
      <c r="R71" s="35">
        <v>138.5651038579712</v>
      </c>
      <c r="S71" s="35">
        <v>160.627475</v>
      </c>
      <c r="T71" s="35">
        <v>132.03830966738695</v>
      </c>
      <c r="U71" s="35">
        <v>182.30924794595887</v>
      </c>
      <c r="V71" s="35">
        <v>129.66538278244752</v>
      </c>
      <c r="W71" s="35">
        <v>215.63400226633101</v>
      </c>
      <c r="X71" s="35">
        <v>129.66538278244752</v>
      </c>
      <c r="Y71" s="35">
        <v>248.86989849435781</v>
      </c>
      <c r="Z71" s="35">
        <v>129.66538278244752</v>
      </c>
      <c r="AA71" s="35">
        <f t="shared" si="15"/>
        <v>1715.0762101683968</v>
      </c>
      <c r="AB71" s="35">
        <f t="shared" si="16"/>
        <v>1259.0696571102176</v>
      </c>
      <c r="AD71" s="40"/>
      <c r="AE71" s="36">
        <v>0</v>
      </c>
      <c r="AF71" s="36">
        <v>0</v>
      </c>
      <c r="AG71" s="36">
        <v>0</v>
      </c>
      <c r="AH71" s="36">
        <v>0</v>
      </c>
      <c r="AI71" s="36">
        <v>0</v>
      </c>
      <c r="AJ71" s="36">
        <v>0</v>
      </c>
      <c r="AK71" s="36">
        <v>0</v>
      </c>
      <c r="AL71" s="36">
        <v>0</v>
      </c>
      <c r="AM71" s="36">
        <v>0</v>
      </c>
      <c r="AN71" s="36">
        <v>0</v>
      </c>
      <c r="AO71" s="36">
        <v>0</v>
      </c>
      <c r="AP71" s="36">
        <v>0</v>
      </c>
      <c r="AQ71" s="36">
        <v>0</v>
      </c>
      <c r="AR71" s="36">
        <v>0</v>
      </c>
      <c r="AS71" s="36">
        <v>0</v>
      </c>
      <c r="AT71" s="36">
        <v>0</v>
      </c>
      <c r="AU71" s="36">
        <v>0</v>
      </c>
      <c r="AV71" s="36">
        <v>0</v>
      </c>
      <c r="AW71" s="36">
        <v>0</v>
      </c>
      <c r="AX71" s="36">
        <v>0</v>
      </c>
      <c r="AY71" s="36">
        <v>0</v>
      </c>
      <c r="AZ71" s="36">
        <v>0</v>
      </c>
      <c r="BA71" s="36">
        <v>0</v>
      </c>
      <c r="BB71" s="36">
        <v>0</v>
      </c>
      <c r="BC71" s="28"/>
    </row>
    <row r="72" spans="1:55" s="7" customFormat="1" ht="15.75" customHeight="1" x14ac:dyDescent="0.25">
      <c r="A72" s="37" t="s">
        <v>121</v>
      </c>
      <c r="B72" s="42" t="s">
        <v>122</v>
      </c>
      <c r="C72" s="39" t="s">
        <v>40</v>
      </c>
      <c r="D72" s="35">
        <v>8.7155778180208436</v>
      </c>
      <c r="E72" s="35">
        <v>6.8296077168306368</v>
      </c>
      <c r="F72" s="35">
        <v>6.5907228522193151</v>
      </c>
      <c r="G72" s="35">
        <v>9.5002051481089609</v>
      </c>
      <c r="H72" s="35">
        <v>6.9134051633799771</v>
      </c>
      <c r="I72" s="35">
        <v>10.051217048699996</v>
      </c>
      <c r="J72" s="35">
        <v>7.034403273599608</v>
      </c>
      <c r="K72" s="35">
        <v>8.9614041928000177</v>
      </c>
      <c r="L72" s="35">
        <v>6.8874416143094095</v>
      </c>
      <c r="M72" s="35">
        <v>9.0709525496966421</v>
      </c>
      <c r="N72" s="35">
        <v>8.5448920000000186</v>
      </c>
      <c r="O72" s="35">
        <v>9.1811569321340016</v>
      </c>
      <c r="P72" s="35">
        <v>8.8525081120000095</v>
      </c>
      <c r="Q72" s="35">
        <v>9.2920231131367359</v>
      </c>
      <c r="R72" s="35">
        <v>9.2066084364799963</v>
      </c>
      <c r="S72" s="35">
        <v>9.4035569165323807</v>
      </c>
      <c r="T72" s="35">
        <v>9.5748727739392052</v>
      </c>
      <c r="U72" s="35">
        <v>9.4035569165323807</v>
      </c>
      <c r="V72" s="35">
        <v>9.9578676848967689</v>
      </c>
      <c r="W72" s="35">
        <v>9.4035569165323807</v>
      </c>
      <c r="X72" s="35">
        <v>9.9578676848967689</v>
      </c>
      <c r="Y72" s="35">
        <v>9.4035569165323523</v>
      </c>
      <c r="Z72" s="35">
        <v>9.9578676848967689</v>
      </c>
      <c r="AA72" s="35">
        <f t="shared" si="15"/>
        <v>88.067572890876477</v>
      </c>
      <c r="AB72" s="35">
        <f t="shared" si="16"/>
        <v>86.887734428398531</v>
      </c>
      <c r="AD72" s="40"/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v>0</v>
      </c>
      <c r="AR72" s="36">
        <v>0</v>
      </c>
      <c r="AS72" s="36">
        <v>0</v>
      </c>
      <c r="AT72" s="36">
        <v>0</v>
      </c>
      <c r="AU72" s="36">
        <v>0</v>
      </c>
      <c r="AV72" s="36">
        <v>0</v>
      </c>
      <c r="AW72" s="36">
        <v>0</v>
      </c>
      <c r="AX72" s="36">
        <v>0</v>
      </c>
      <c r="AY72" s="36">
        <v>0</v>
      </c>
      <c r="AZ72" s="36">
        <v>0</v>
      </c>
      <c r="BA72" s="36">
        <v>0</v>
      </c>
      <c r="BB72" s="36">
        <v>0</v>
      </c>
      <c r="BC72" s="28"/>
    </row>
    <row r="73" spans="1:55" s="7" customFormat="1" ht="15.75" customHeight="1" x14ac:dyDescent="0.25">
      <c r="A73" s="37" t="s">
        <v>123</v>
      </c>
      <c r="B73" s="44" t="s">
        <v>124</v>
      </c>
      <c r="C73" s="39" t="s">
        <v>40</v>
      </c>
      <c r="D73" s="35">
        <f t="shared" ref="D73:K73" si="18">D74+D75+D76</f>
        <v>314.43699820796871</v>
      </c>
      <c r="E73" s="35">
        <f t="shared" si="18"/>
        <v>302.60209900825976</v>
      </c>
      <c r="F73" s="35">
        <f t="shared" si="18"/>
        <v>328.90114963037263</v>
      </c>
      <c r="G73" s="35">
        <f t="shared" si="18"/>
        <v>400.39351013584053</v>
      </c>
      <c r="H73" s="35">
        <f t="shared" si="18"/>
        <v>322.70743036500426</v>
      </c>
      <c r="I73" s="35">
        <f t="shared" si="18"/>
        <v>379.0983619959008</v>
      </c>
      <c r="J73" s="35">
        <f t="shared" si="18"/>
        <v>369.72963584421393</v>
      </c>
      <c r="K73" s="35">
        <f t="shared" si="18"/>
        <v>448.11662565228005</v>
      </c>
      <c r="L73" s="35">
        <v>521.97111859661027</v>
      </c>
      <c r="M73" s="35">
        <f>M74+M75+M76</f>
        <v>512.30054951888928</v>
      </c>
      <c r="N73" s="35">
        <v>569.45569072831006</v>
      </c>
      <c r="O73" s="35">
        <f>O74+O75+O76</f>
        <v>550.75620986322679</v>
      </c>
      <c r="P73" s="35">
        <v>622.83590269072647</v>
      </c>
      <c r="Q73" s="35">
        <f>Q74+Q75+Q76</f>
        <v>544.42497030177969</v>
      </c>
      <c r="R73" s="35">
        <v>682.10067880917745</v>
      </c>
      <c r="S73" s="35">
        <f>S74+S75+S76</f>
        <v>428.31931861778071</v>
      </c>
      <c r="T73" s="35">
        <v>744.27542498097978</v>
      </c>
      <c r="U73" s="35">
        <f>U74+U75+U76</f>
        <v>418.60455268250928</v>
      </c>
      <c r="V73" s="35">
        <v>744.15734231248086</v>
      </c>
      <c r="W73" s="35">
        <f>W74+W75+W76</f>
        <v>397.48614551303666</v>
      </c>
      <c r="X73" s="35">
        <v>774.07478137695432</v>
      </c>
      <c r="Y73" s="35">
        <f>Y74+Y75+Y76</f>
        <v>376.7007233789268</v>
      </c>
      <c r="Z73" s="35">
        <v>803.5922146346519</v>
      </c>
      <c r="AA73" s="35">
        <f t="shared" si="15"/>
        <v>4369.1461617376463</v>
      </c>
      <c r="AB73" s="35">
        <f t="shared" si="16"/>
        <v>6154.9002203391092</v>
      </c>
      <c r="AD73" s="40"/>
      <c r="AE73" s="36">
        <v>0</v>
      </c>
      <c r="AF73" s="36">
        <v>0</v>
      </c>
      <c r="AG73" s="36">
        <v>0</v>
      </c>
      <c r="AH73" s="36">
        <v>0</v>
      </c>
      <c r="AI73" s="36">
        <v>0</v>
      </c>
      <c r="AJ73" s="36">
        <v>0</v>
      </c>
      <c r="AK73" s="36">
        <v>0</v>
      </c>
      <c r="AL73" s="36">
        <v>0</v>
      </c>
      <c r="AM73" s="36">
        <v>0</v>
      </c>
      <c r="AN73" s="36">
        <v>0</v>
      </c>
      <c r="AO73" s="36">
        <v>0</v>
      </c>
      <c r="AP73" s="36">
        <v>0</v>
      </c>
      <c r="AQ73" s="36">
        <v>0</v>
      </c>
      <c r="AR73" s="36">
        <v>0</v>
      </c>
      <c r="AS73" s="36">
        <v>0</v>
      </c>
      <c r="AT73" s="36">
        <v>0</v>
      </c>
      <c r="AU73" s="36">
        <v>0</v>
      </c>
      <c r="AV73" s="36">
        <v>0</v>
      </c>
      <c r="AW73" s="36">
        <v>0</v>
      </c>
      <c r="AX73" s="36">
        <v>0</v>
      </c>
      <c r="AY73" s="36">
        <v>0</v>
      </c>
      <c r="AZ73" s="36">
        <v>0</v>
      </c>
      <c r="BA73" s="36">
        <v>0</v>
      </c>
      <c r="BB73" s="36">
        <v>0</v>
      </c>
      <c r="BC73" s="28"/>
    </row>
    <row r="74" spans="1:55" s="7" customFormat="1" x14ac:dyDescent="0.25">
      <c r="A74" s="37" t="s">
        <v>125</v>
      </c>
      <c r="B74" s="42" t="s">
        <v>126</v>
      </c>
      <c r="C74" s="39" t="s">
        <v>40</v>
      </c>
      <c r="D74" s="35">
        <v>203.02662745007342</v>
      </c>
      <c r="E74" s="35">
        <v>178.10473363736949</v>
      </c>
      <c r="F74" s="35">
        <v>211.44276315216879</v>
      </c>
      <c r="G74" s="35">
        <v>252.09581425655711</v>
      </c>
      <c r="H74" s="35">
        <v>186.24136477127985</v>
      </c>
      <c r="I74" s="35">
        <v>243.15985419019924</v>
      </c>
      <c r="J74" s="35">
        <v>214.878813426991</v>
      </c>
      <c r="K74" s="35">
        <v>307.9648481929122</v>
      </c>
      <c r="L74" s="35">
        <v>353.68659832547161</v>
      </c>
      <c r="M74" s="35">
        <v>353.42820895171434</v>
      </c>
      <c r="N74" s="35">
        <v>427.95999159034983</v>
      </c>
      <c r="O74" s="35">
        <v>386.45651913238248</v>
      </c>
      <c r="P74" s="35">
        <v>503.3875365554685</v>
      </c>
      <c r="Q74" s="35">
        <v>377.61517113351618</v>
      </c>
      <c r="R74" s="35">
        <v>560.00376913808134</v>
      </c>
      <c r="S74" s="35">
        <v>258.94092224532926</v>
      </c>
      <c r="T74" s="35">
        <v>616.73303770216739</v>
      </c>
      <c r="U74" s="35">
        <v>258.94092224532926</v>
      </c>
      <c r="V74" s="35">
        <v>614.01333096249948</v>
      </c>
      <c r="W74" s="35">
        <v>258.94092224532926</v>
      </c>
      <c r="X74" s="35">
        <v>638.57386420099954</v>
      </c>
      <c r="Y74" s="35">
        <v>258.94092224532926</v>
      </c>
      <c r="Z74" s="35">
        <v>664.11681876903958</v>
      </c>
      <c r="AA74" s="35">
        <f t="shared" si="15"/>
        <v>2862.3486145901129</v>
      </c>
      <c r="AB74" s="35">
        <f t="shared" si="16"/>
        <v>4779.5951254423471</v>
      </c>
      <c r="AD74" s="40"/>
      <c r="AE74" s="36">
        <v>0</v>
      </c>
      <c r="AF74" s="36">
        <v>0</v>
      </c>
      <c r="AG74" s="36">
        <v>0</v>
      </c>
      <c r="AH74" s="36">
        <v>0</v>
      </c>
      <c r="AI74" s="36">
        <v>0</v>
      </c>
      <c r="AJ74" s="36">
        <v>0</v>
      </c>
      <c r="AK74" s="36">
        <v>0</v>
      </c>
      <c r="AL74" s="36">
        <v>0</v>
      </c>
      <c r="AM74" s="36">
        <v>0</v>
      </c>
      <c r="AN74" s="36">
        <v>0</v>
      </c>
      <c r="AO74" s="36">
        <v>0</v>
      </c>
      <c r="AP74" s="36">
        <v>0</v>
      </c>
      <c r="AQ74" s="36">
        <v>0</v>
      </c>
      <c r="AR74" s="36">
        <v>0</v>
      </c>
      <c r="AS74" s="36">
        <v>0</v>
      </c>
      <c r="AT74" s="36">
        <v>0</v>
      </c>
      <c r="AU74" s="36">
        <v>0</v>
      </c>
      <c r="AV74" s="36">
        <v>0</v>
      </c>
      <c r="AW74" s="36">
        <v>0</v>
      </c>
      <c r="AX74" s="36">
        <v>0</v>
      </c>
      <c r="AY74" s="36">
        <v>0</v>
      </c>
      <c r="AZ74" s="36">
        <v>0</v>
      </c>
      <c r="BA74" s="36">
        <v>0</v>
      </c>
      <c r="BB74" s="36">
        <v>0</v>
      </c>
      <c r="BC74" s="28"/>
    </row>
    <row r="75" spans="1:55" s="7" customFormat="1" ht="15.75" customHeight="1" x14ac:dyDescent="0.25">
      <c r="A75" s="37" t="s">
        <v>127</v>
      </c>
      <c r="B75" s="42" t="s">
        <v>128</v>
      </c>
      <c r="C75" s="39" t="s">
        <v>40</v>
      </c>
      <c r="D75" s="35">
        <v>23.964793410366823</v>
      </c>
      <c r="E75" s="35">
        <v>21.121671659804608</v>
      </c>
      <c r="F75" s="35">
        <v>22.163615411153305</v>
      </c>
      <c r="G75" s="35">
        <v>35.915533422780861</v>
      </c>
      <c r="H75" s="35">
        <v>21.014005554041738</v>
      </c>
      <c r="I75" s="35">
        <v>40.438172672557279</v>
      </c>
      <c r="J75" s="35">
        <v>20.380754134620901</v>
      </c>
      <c r="K75" s="35">
        <v>23.265982150399999</v>
      </c>
      <c r="L75" s="35">
        <v>36.164581179162219</v>
      </c>
      <c r="M75" s="35">
        <v>22.275647635643516</v>
      </c>
      <c r="N75" s="35">
        <v>25.40987483603864</v>
      </c>
      <c r="O75" s="35">
        <v>22.93365078503718</v>
      </c>
      <c r="P75" s="35">
        <v>24.702428595255661</v>
      </c>
      <c r="Q75" s="35">
        <v>23.615941293745507</v>
      </c>
      <c r="R75" s="35">
        <v>25.690525739065887</v>
      </c>
      <c r="S75" s="35">
        <v>24.323437751330463</v>
      </c>
      <c r="T75" s="35">
        <v>26.718146768628525</v>
      </c>
      <c r="U75" s="35">
        <v>24.323437751330463</v>
      </c>
      <c r="V75" s="35">
        <v>27.786872639373673</v>
      </c>
      <c r="W75" s="35">
        <v>24.323437751330463</v>
      </c>
      <c r="X75" s="35">
        <v>28.898347544948621</v>
      </c>
      <c r="Y75" s="35">
        <v>24.323437751330463</v>
      </c>
      <c r="Z75" s="35">
        <v>30.054281446746568</v>
      </c>
      <c r="AA75" s="35">
        <f t="shared" si="15"/>
        <v>230.77973255881068</v>
      </c>
      <c r="AB75" s="35">
        <f t="shared" si="16"/>
        <v>266.81981843788242</v>
      </c>
      <c r="AD75" s="40"/>
      <c r="AE75" s="36">
        <v>0</v>
      </c>
      <c r="AF75" s="36">
        <v>0</v>
      </c>
      <c r="AG75" s="36">
        <v>0</v>
      </c>
      <c r="AH75" s="36">
        <v>0</v>
      </c>
      <c r="AI75" s="36">
        <v>0</v>
      </c>
      <c r="AJ75" s="36">
        <v>0</v>
      </c>
      <c r="AK75" s="36">
        <v>0</v>
      </c>
      <c r="AL75" s="36">
        <v>0</v>
      </c>
      <c r="AM75" s="36">
        <v>0</v>
      </c>
      <c r="AN75" s="36">
        <v>0</v>
      </c>
      <c r="AO75" s="36">
        <v>0</v>
      </c>
      <c r="AP75" s="36">
        <v>0</v>
      </c>
      <c r="AQ75" s="36">
        <v>0</v>
      </c>
      <c r="AR75" s="36">
        <v>0</v>
      </c>
      <c r="AS75" s="36">
        <v>0</v>
      </c>
      <c r="AT75" s="36">
        <v>0</v>
      </c>
      <c r="AU75" s="36">
        <v>0</v>
      </c>
      <c r="AV75" s="36">
        <v>0</v>
      </c>
      <c r="AW75" s="36">
        <v>0</v>
      </c>
      <c r="AX75" s="36">
        <v>0</v>
      </c>
      <c r="AY75" s="36">
        <v>0</v>
      </c>
      <c r="AZ75" s="36">
        <v>0</v>
      </c>
      <c r="BA75" s="36">
        <v>0</v>
      </c>
      <c r="BB75" s="36">
        <v>0</v>
      </c>
      <c r="BC75" s="28"/>
    </row>
    <row r="76" spans="1:55" s="7" customFormat="1" x14ac:dyDescent="0.25">
      <c r="A76" s="37" t="s">
        <v>129</v>
      </c>
      <c r="B76" s="42" t="s">
        <v>130</v>
      </c>
      <c r="C76" s="39" t="s">
        <v>40</v>
      </c>
      <c r="D76" s="35">
        <v>87.445577347528442</v>
      </c>
      <c r="E76" s="35">
        <v>103.37569371108566</v>
      </c>
      <c r="F76" s="35">
        <v>95.294771067050533</v>
      </c>
      <c r="G76" s="35">
        <v>112.38216245650256</v>
      </c>
      <c r="H76" s="35">
        <v>115.45206003968269</v>
      </c>
      <c r="I76" s="35">
        <v>95.50033513314429</v>
      </c>
      <c r="J76" s="35">
        <v>134.47006828260203</v>
      </c>
      <c r="K76" s="35">
        <v>116.8857953089678</v>
      </c>
      <c r="L76" s="35">
        <v>132.11993909197645</v>
      </c>
      <c r="M76" s="35">
        <v>136.59669293153144</v>
      </c>
      <c r="N76" s="35">
        <v>116.08582430192159</v>
      </c>
      <c r="O76" s="35">
        <v>141.36603994580713</v>
      </c>
      <c r="P76" s="35">
        <v>94.745937540002302</v>
      </c>
      <c r="Q76" s="35">
        <v>143.19385787451802</v>
      </c>
      <c r="R76" s="35">
        <v>96.406383932030224</v>
      </c>
      <c r="S76" s="35">
        <v>145.05495862112099</v>
      </c>
      <c r="T76" s="35">
        <v>100.82424051018386</v>
      </c>
      <c r="U76" s="35">
        <v>135.34019268584956</v>
      </c>
      <c r="V76" s="35">
        <v>102.35713871060771</v>
      </c>
      <c r="W76" s="35">
        <v>114.22178551637694</v>
      </c>
      <c r="X76" s="35">
        <v>106.60256963100616</v>
      </c>
      <c r="Y76" s="35">
        <v>93.436363382267075</v>
      </c>
      <c r="Z76" s="35">
        <v>109.42111441886574</v>
      </c>
      <c r="AA76" s="35">
        <f t="shared" si="15"/>
        <v>1276.0178145887237</v>
      </c>
      <c r="AB76" s="35">
        <f t="shared" si="16"/>
        <v>1108.4852764588788</v>
      </c>
      <c r="AD76" s="40"/>
      <c r="AE76" s="36">
        <v>0</v>
      </c>
      <c r="AF76" s="36">
        <v>0</v>
      </c>
      <c r="AG76" s="36">
        <v>0</v>
      </c>
      <c r="AH76" s="36">
        <v>0</v>
      </c>
      <c r="AI76" s="36">
        <v>0</v>
      </c>
      <c r="AJ76" s="36">
        <v>0</v>
      </c>
      <c r="AK76" s="36">
        <v>0</v>
      </c>
      <c r="AL76" s="36">
        <v>0</v>
      </c>
      <c r="AM76" s="36">
        <v>0</v>
      </c>
      <c r="AN76" s="36">
        <v>0</v>
      </c>
      <c r="AO76" s="36">
        <v>0</v>
      </c>
      <c r="AP76" s="36">
        <v>0</v>
      </c>
      <c r="AQ76" s="36">
        <v>0</v>
      </c>
      <c r="AR76" s="36">
        <v>0</v>
      </c>
      <c r="AS76" s="36">
        <v>0</v>
      </c>
      <c r="AT76" s="36">
        <v>0</v>
      </c>
      <c r="AU76" s="36">
        <v>0</v>
      </c>
      <c r="AV76" s="36">
        <v>0</v>
      </c>
      <c r="AW76" s="36">
        <v>0</v>
      </c>
      <c r="AX76" s="36">
        <v>0</v>
      </c>
      <c r="AY76" s="36">
        <v>0</v>
      </c>
      <c r="AZ76" s="36">
        <v>0</v>
      </c>
      <c r="BA76" s="36">
        <v>0</v>
      </c>
      <c r="BB76" s="36">
        <v>0</v>
      </c>
      <c r="BC76" s="28"/>
    </row>
    <row r="77" spans="1:55" s="7" customFormat="1" x14ac:dyDescent="0.25">
      <c r="A77" s="37" t="s">
        <v>131</v>
      </c>
      <c r="B77" s="44" t="s">
        <v>132</v>
      </c>
      <c r="C77" s="34" t="s">
        <v>43</v>
      </c>
      <c r="D77" s="34" t="s">
        <v>43</v>
      </c>
      <c r="E77" s="34" t="s">
        <v>43</v>
      </c>
      <c r="F77" s="34" t="s">
        <v>43</v>
      </c>
      <c r="G77" s="34" t="s">
        <v>43</v>
      </c>
      <c r="H77" s="34" t="s">
        <v>43</v>
      </c>
      <c r="I77" s="34" t="s">
        <v>43</v>
      </c>
      <c r="J77" s="34" t="s">
        <v>43</v>
      </c>
      <c r="K77" s="34" t="s">
        <v>43</v>
      </c>
      <c r="L77" s="34" t="s">
        <v>43</v>
      </c>
      <c r="M77" s="34" t="s">
        <v>43</v>
      </c>
      <c r="N77" s="35" t="s">
        <v>43</v>
      </c>
      <c r="O77" s="34" t="s">
        <v>43</v>
      </c>
      <c r="P77" s="34" t="s">
        <v>43</v>
      </c>
      <c r="Q77" s="34" t="s">
        <v>43</v>
      </c>
      <c r="R77" s="34" t="s">
        <v>43</v>
      </c>
      <c r="S77" s="34" t="s">
        <v>43</v>
      </c>
      <c r="T77" s="34" t="s">
        <v>43</v>
      </c>
      <c r="U77" s="34" t="s">
        <v>43</v>
      </c>
      <c r="V77" s="34" t="s">
        <v>43</v>
      </c>
      <c r="W77" s="34" t="s">
        <v>43</v>
      </c>
      <c r="X77" s="34" t="s">
        <v>43</v>
      </c>
      <c r="Y77" s="34" t="s">
        <v>43</v>
      </c>
      <c r="Z77" s="34" t="s">
        <v>43</v>
      </c>
      <c r="AA77" s="34" t="s">
        <v>43</v>
      </c>
      <c r="AB77" s="34" t="s">
        <v>43</v>
      </c>
      <c r="AD77" s="40"/>
      <c r="AE77" s="36" t="s">
        <v>43</v>
      </c>
      <c r="AF77" s="36" t="s">
        <v>43</v>
      </c>
      <c r="AG77" s="36" t="s">
        <v>43</v>
      </c>
      <c r="AH77" s="36" t="s">
        <v>43</v>
      </c>
      <c r="AI77" s="36" t="s">
        <v>43</v>
      </c>
      <c r="AJ77" s="36" t="s">
        <v>43</v>
      </c>
      <c r="AK77" s="36" t="s">
        <v>43</v>
      </c>
      <c r="AL77" s="36" t="s">
        <v>43</v>
      </c>
      <c r="AM77" s="36" t="s">
        <v>43</v>
      </c>
      <c r="AN77" s="36" t="s">
        <v>43</v>
      </c>
      <c r="AO77" s="36" t="s">
        <v>43</v>
      </c>
      <c r="AP77" s="36" t="s">
        <v>43</v>
      </c>
      <c r="AQ77" s="36" t="s">
        <v>43</v>
      </c>
      <c r="AR77" s="36" t="s">
        <v>43</v>
      </c>
      <c r="AS77" s="36" t="s">
        <v>43</v>
      </c>
      <c r="AT77" s="36" t="s">
        <v>43</v>
      </c>
      <c r="AU77" s="36" t="s">
        <v>43</v>
      </c>
      <c r="AV77" s="36" t="s">
        <v>43</v>
      </c>
      <c r="AW77" s="36" t="s">
        <v>43</v>
      </c>
      <c r="AX77" s="36" t="s">
        <v>43</v>
      </c>
      <c r="AY77" s="36" t="s">
        <v>43</v>
      </c>
      <c r="AZ77" s="36" t="s">
        <v>43</v>
      </c>
      <c r="BA77" s="36" t="s">
        <v>43</v>
      </c>
      <c r="BB77" s="36" t="s">
        <v>43</v>
      </c>
      <c r="BC77" s="28"/>
    </row>
    <row r="78" spans="1:55" s="7" customFormat="1" x14ac:dyDescent="0.25">
      <c r="A78" s="37" t="s">
        <v>133</v>
      </c>
      <c r="B78" s="42" t="s">
        <v>134</v>
      </c>
      <c r="C78" s="39" t="s">
        <v>40</v>
      </c>
      <c r="D78" s="35">
        <v>475.31071884000005</v>
      </c>
      <c r="E78" s="35">
        <v>375.19962268999996</v>
      </c>
      <c r="F78" s="35">
        <v>394.45256950999999</v>
      </c>
      <c r="G78" s="35">
        <v>409.31800000000004</v>
      </c>
      <c r="H78" s="35">
        <v>394.62563499999993</v>
      </c>
      <c r="I78" s="35">
        <v>433.0594440000001</v>
      </c>
      <c r="J78" s="35">
        <v>759.80381000000011</v>
      </c>
      <c r="K78" s="35">
        <v>783.86234646662444</v>
      </c>
      <c r="L78" s="35">
        <v>852.46806000000004</v>
      </c>
      <c r="M78" s="35">
        <v>786.55834631553057</v>
      </c>
      <c r="N78" s="35">
        <v>761.73562000000027</v>
      </c>
      <c r="O78" s="35">
        <v>793.47995356310707</v>
      </c>
      <c r="P78" s="35">
        <v>769.35298</v>
      </c>
      <c r="Q78" s="35">
        <v>800.46279155446189</v>
      </c>
      <c r="R78" s="35">
        <v>762.40245379299279</v>
      </c>
      <c r="S78" s="35">
        <v>807.50662412014162</v>
      </c>
      <c r="T78" s="35">
        <v>780.01380675285486</v>
      </c>
      <c r="U78" s="35">
        <v>833.12363589640131</v>
      </c>
      <c r="V78" s="35">
        <v>770.13882738309667</v>
      </c>
      <c r="W78" s="35">
        <v>860.97963345972084</v>
      </c>
      <c r="X78" s="35">
        <f>V78*1.04</f>
        <v>800.94438047842061</v>
      </c>
      <c r="Y78" s="35">
        <v>889.81561060256718</v>
      </c>
      <c r="Z78" s="35">
        <f>X78*1.04</f>
        <v>832.98215569755746</v>
      </c>
      <c r="AA78" s="35">
        <f>H78+J78+K78+M78+O78+Q78+S78+U78+W78+Y78</f>
        <v>7710.2183869785549</v>
      </c>
      <c r="AB78" s="35">
        <f>H78+J78+L78+N78+P78+R78+T78+V78+X78+Z78</f>
        <v>7484.4677291049238</v>
      </c>
      <c r="AD78" s="40"/>
      <c r="AE78" s="36">
        <v>0</v>
      </c>
      <c r="AF78" s="36">
        <v>0</v>
      </c>
      <c r="AG78" s="36">
        <v>0</v>
      </c>
      <c r="AH78" s="36">
        <v>0</v>
      </c>
      <c r="AI78" s="36">
        <v>0</v>
      </c>
      <c r="AJ78" s="36">
        <v>0</v>
      </c>
      <c r="AK78" s="36">
        <v>0</v>
      </c>
      <c r="AL78" s="36">
        <v>0</v>
      </c>
      <c r="AM78" s="36">
        <v>0</v>
      </c>
      <c r="AN78" s="36">
        <v>0</v>
      </c>
      <c r="AO78" s="36">
        <v>0</v>
      </c>
      <c r="AP78" s="36">
        <v>0</v>
      </c>
      <c r="AQ78" s="36">
        <v>0</v>
      </c>
      <c r="AR78" s="36">
        <v>0</v>
      </c>
      <c r="AS78" s="36">
        <v>0</v>
      </c>
      <c r="AT78" s="36">
        <v>0</v>
      </c>
      <c r="AU78" s="36">
        <v>0</v>
      </c>
      <c r="AV78" s="36">
        <v>0</v>
      </c>
      <c r="AW78" s="36">
        <v>0</v>
      </c>
      <c r="AX78" s="36">
        <v>0</v>
      </c>
      <c r="AY78" s="36">
        <v>0</v>
      </c>
      <c r="AZ78" s="36">
        <v>0</v>
      </c>
      <c r="BA78" s="36">
        <v>0</v>
      </c>
      <c r="BB78" s="36">
        <v>0</v>
      </c>
      <c r="BC78" s="28"/>
    </row>
    <row r="79" spans="1:55" s="7" customFormat="1" x14ac:dyDescent="0.25">
      <c r="A79" s="37" t="s">
        <v>135</v>
      </c>
      <c r="B79" s="42" t="s">
        <v>136</v>
      </c>
      <c r="C79" s="39" t="s">
        <v>40</v>
      </c>
      <c r="D79" s="35">
        <v>3.4741300000000002</v>
      </c>
      <c r="E79" s="35">
        <v>3.35124098</v>
      </c>
      <c r="F79" s="35">
        <v>2.9056172</v>
      </c>
      <c r="G79" s="35">
        <v>3.3338642363429796</v>
      </c>
      <c r="H79" s="35">
        <v>3.2914408100000005</v>
      </c>
      <c r="I79" s="35">
        <v>3.5271355620508729</v>
      </c>
      <c r="J79" s="35">
        <v>3.6087602100000002</v>
      </c>
      <c r="K79" s="35">
        <v>3.807202960000001</v>
      </c>
      <c r="L79" s="35">
        <v>425.91439209000009</v>
      </c>
      <c r="M79" s="35">
        <v>3.9430322863999998</v>
      </c>
      <c r="N79" s="35">
        <v>3.9127669999999992</v>
      </c>
      <c r="O79" s="35">
        <v>4.0841575801664005</v>
      </c>
      <c r="P79" s="35">
        <v>4.0535982119999998</v>
      </c>
      <c r="Q79" s="35">
        <v>4.2307786057037875</v>
      </c>
      <c r="R79" s="35">
        <v>4.2157221404800005</v>
      </c>
      <c r="S79" s="35">
        <v>4.3831139067791822</v>
      </c>
      <c r="T79" s="35">
        <v>4.3843950260991997</v>
      </c>
      <c r="U79" s="35">
        <v>4.522162029993023</v>
      </c>
      <c r="V79" s="35">
        <v>4.5597788271431678</v>
      </c>
      <c r="W79" s="35">
        <v>4.6733632791964306</v>
      </c>
      <c r="X79" s="35">
        <f>V79*1.04</f>
        <v>4.742169980228895</v>
      </c>
      <c r="Y79" s="35">
        <v>4.8298838186633262</v>
      </c>
      <c r="Z79" s="35">
        <f>X79*1.04</f>
        <v>4.9318567794380508</v>
      </c>
      <c r="AA79" s="35">
        <f>H79+J79+K79+M79+O79+Q79+S79+U79+W79+Y79</f>
        <v>41.37389548690215</v>
      </c>
      <c r="AB79" s="35">
        <f>H79+J79+L79+N79+P79+R79+T79+V79+X79+Z79</f>
        <v>463.61488107538941</v>
      </c>
      <c r="AD79" s="40"/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36">
        <v>0</v>
      </c>
      <c r="AT79" s="36">
        <v>0</v>
      </c>
      <c r="AU79" s="36">
        <v>0</v>
      </c>
      <c r="AV79" s="36">
        <v>0</v>
      </c>
      <c r="AW79" s="36">
        <v>0</v>
      </c>
      <c r="AX79" s="36">
        <v>0</v>
      </c>
      <c r="AY79" s="36">
        <v>0</v>
      </c>
      <c r="AZ79" s="36">
        <v>0</v>
      </c>
      <c r="BA79" s="36">
        <v>0</v>
      </c>
      <c r="BB79" s="36">
        <v>0</v>
      </c>
      <c r="BC79" s="28"/>
    </row>
    <row r="80" spans="1:55" s="7" customFormat="1" x14ac:dyDescent="0.25">
      <c r="A80" s="37" t="s">
        <v>137</v>
      </c>
      <c r="B80" s="42" t="s">
        <v>138</v>
      </c>
      <c r="C80" s="39" t="s">
        <v>40</v>
      </c>
      <c r="D80" s="35">
        <v>183.85643376516884</v>
      </c>
      <c r="E80" s="35">
        <v>169.95524818367758</v>
      </c>
      <c r="F80" s="35">
        <v>201.356766110492</v>
      </c>
      <c r="G80" s="35">
        <v>201.76388679556544</v>
      </c>
      <c r="H80" s="35">
        <v>211.41617649331667</v>
      </c>
      <c r="I80" s="35">
        <v>201.35891617344745</v>
      </c>
      <c r="J80" s="35">
        <v>215.25630244835031</v>
      </c>
      <c r="K80" s="35">
        <v>224.03443304906182</v>
      </c>
      <c r="L80" s="35">
        <v>221.84225630497156</v>
      </c>
      <c r="M80" s="35">
        <v>228.38263581549288</v>
      </c>
      <c r="N80" s="35">
        <v>221.88683171965542</v>
      </c>
      <c r="O80" s="35">
        <v>235.77945985301218</v>
      </c>
      <c r="P80" s="35">
        <v>227.61411189543892</v>
      </c>
      <c r="Q80" s="35">
        <v>244.6353908651395</v>
      </c>
      <c r="R80" s="35">
        <v>233.78600231720989</v>
      </c>
      <c r="S80" s="35">
        <v>252.7670054612633</v>
      </c>
      <c r="T80" s="35">
        <v>240.54806791139561</v>
      </c>
      <c r="U80" s="35">
        <v>260.78568315645418</v>
      </c>
      <c r="V80" s="35">
        <v>244.49136157134879</v>
      </c>
      <c r="W80" s="35">
        <v>269.50521173727356</v>
      </c>
      <c r="X80" s="35">
        <f>V80*1.04</f>
        <v>254.27101603420275</v>
      </c>
      <c r="Y80" s="35">
        <v>278.53149508186971</v>
      </c>
      <c r="Z80" s="35">
        <f>X80*1.04</f>
        <v>264.44185667557088</v>
      </c>
      <c r="AA80" s="35">
        <f>H80+J80+K80+M80+O80+Q80+S80+U80+W80+Y80</f>
        <v>2421.093793961234</v>
      </c>
      <c r="AB80" s="35">
        <f>H80+J80+L80+N80+P80+R80+T80+V80+X80+Z80</f>
        <v>2335.5539833714611</v>
      </c>
      <c r="AD80" s="40"/>
      <c r="AE80" s="36">
        <v>0</v>
      </c>
      <c r="AF80" s="36">
        <v>0</v>
      </c>
      <c r="AG80" s="36">
        <v>0</v>
      </c>
      <c r="AH80" s="36">
        <v>0</v>
      </c>
      <c r="AI80" s="36">
        <v>0</v>
      </c>
      <c r="AJ80" s="36">
        <v>0</v>
      </c>
      <c r="AK80" s="36">
        <v>0</v>
      </c>
      <c r="AL80" s="36">
        <v>0</v>
      </c>
      <c r="AM80" s="36">
        <v>0</v>
      </c>
      <c r="AN80" s="36">
        <v>0</v>
      </c>
      <c r="AO80" s="36">
        <v>0</v>
      </c>
      <c r="AP80" s="36">
        <v>0</v>
      </c>
      <c r="AQ80" s="36">
        <v>0</v>
      </c>
      <c r="AR80" s="36">
        <v>0</v>
      </c>
      <c r="AS80" s="36">
        <v>0</v>
      </c>
      <c r="AT80" s="36">
        <v>0</v>
      </c>
      <c r="AU80" s="36">
        <v>0</v>
      </c>
      <c r="AV80" s="36">
        <v>0</v>
      </c>
      <c r="AW80" s="36">
        <v>0</v>
      </c>
      <c r="AX80" s="36">
        <v>0</v>
      </c>
      <c r="AY80" s="36">
        <v>0</v>
      </c>
      <c r="AZ80" s="36">
        <v>0</v>
      </c>
      <c r="BA80" s="36">
        <v>0</v>
      </c>
      <c r="BB80" s="36">
        <v>0</v>
      </c>
      <c r="BC80" s="28"/>
    </row>
    <row r="81" spans="1:55" s="30" customFormat="1" x14ac:dyDescent="0.25">
      <c r="A81" s="32" t="s">
        <v>139</v>
      </c>
      <c r="B81" s="33" t="s">
        <v>140</v>
      </c>
      <c r="C81" s="34" t="s">
        <v>40</v>
      </c>
      <c r="D81" s="35">
        <f t="shared" ref="D81:L81" si="19">D87+D89+D90+D95</f>
        <v>499.18810255973551</v>
      </c>
      <c r="E81" s="35">
        <f t="shared" si="19"/>
        <v>706.30312095195984</v>
      </c>
      <c r="F81" s="35">
        <f t="shared" si="19"/>
        <v>916.32749440470411</v>
      </c>
      <c r="G81" s="35">
        <f t="shared" si="19"/>
        <v>352.48202047983898</v>
      </c>
      <c r="H81" s="35">
        <f t="shared" si="19"/>
        <v>363.60922259807506</v>
      </c>
      <c r="I81" s="35">
        <f t="shared" si="19"/>
        <v>639.4649180910086</v>
      </c>
      <c r="J81" s="35">
        <f t="shared" si="19"/>
        <v>669.04286115365142</v>
      </c>
      <c r="K81" s="35">
        <f t="shared" si="19"/>
        <v>530.41916601761056</v>
      </c>
      <c r="L81" s="35">
        <f t="shared" si="19"/>
        <v>975.07901943133436</v>
      </c>
      <c r="M81" s="35">
        <f>M87+M89+M90+M95</f>
        <v>767.50104148342314</v>
      </c>
      <c r="N81" s="35">
        <f t="shared" ref="N81" si="20">N87+N89+N90+N95</f>
        <v>758.40681363836632</v>
      </c>
      <c r="O81" s="35">
        <f>O87+O89+O90+O95</f>
        <v>299.52863184992077</v>
      </c>
      <c r="P81" s="35">
        <f t="shared" ref="P81" si="21">P87+P89+P90+P95</f>
        <v>186.38698359589628</v>
      </c>
      <c r="Q81" s="35">
        <f>Q87+Q89+Q90+Q95</f>
        <v>339.95656474927381</v>
      </c>
      <c r="R81" s="35">
        <f t="shared" ref="R81" si="22">R87+R89+R90+R95</f>
        <v>258.70962207838051</v>
      </c>
      <c r="S81" s="35">
        <f>S87+S89+S90+S95</f>
        <v>493.93819073664673</v>
      </c>
      <c r="T81" s="35">
        <f t="shared" ref="T81" si="23">T87+T89+T90+T95</f>
        <v>311.65302481189036</v>
      </c>
      <c r="U81" s="35">
        <f>U87+U89+U90+U95</f>
        <v>496.31824928030255</v>
      </c>
      <c r="V81" s="35">
        <f t="shared" ref="V81" si="24">V87+V89+V90+V95</f>
        <v>442.72803921327767</v>
      </c>
      <c r="W81" s="35">
        <f>W87+W89+W90+W95</f>
        <v>485.62864756470543</v>
      </c>
      <c r="X81" s="35">
        <f t="shared" ref="X81" si="25">X87+X89+X90+X95</f>
        <v>455.67230922387148</v>
      </c>
      <c r="Y81" s="35">
        <f>Y87+Y89+Y90+Y95</f>
        <v>473.32880841759169</v>
      </c>
      <c r="Z81" s="35">
        <f t="shared" ref="Z81" si="26">Z87+Z89+Z90+Z95</f>
        <v>468.99140448815177</v>
      </c>
      <c r="AA81" s="35">
        <f>H81+J81+K81+M81+O81+Q81+S81+U81+W81+Y81</f>
        <v>4919.2713838512018</v>
      </c>
      <c r="AB81" s="35">
        <f>H81+J81+L81+N81+P81+R81+T81+V81+X81+Z81</f>
        <v>4890.2793002328945</v>
      </c>
      <c r="AD81" s="31"/>
      <c r="AE81" s="36">
        <v>0</v>
      </c>
      <c r="AF81" s="36">
        <v>0</v>
      </c>
      <c r="AG81" s="36">
        <v>0</v>
      </c>
      <c r="AH81" s="36">
        <v>0</v>
      </c>
      <c r="AI81" s="36">
        <v>0</v>
      </c>
      <c r="AJ81" s="36">
        <v>0</v>
      </c>
      <c r="AK81" s="36">
        <v>0</v>
      </c>
      <c r="AL81" s="36">
        <v>0</v>
      </c>
      <c r="AM81" s="36">
        <v>0</v>
      </c>
      <c r="AN81" s="36">
        <v>0</v>
      </c>
      <c r="AO81" s="36">
        <v>0</v>
      </c>
      <c r="AP81" s="36">
        <v>0</v>
      </c>
      <c r="AQ81" s="36">
        <v>0</v>
      </c>
      <c r="AR81" s="36">
        <v>0</v>
      </c>
      <c r="AS81" s="36">
        <v>0</v>
      </c>
      <c r="AT81" s="36">
        <v>0</v>
      </c>
      <c r="AU81" s="36">
        <v>0</v>
      </c>
      <c r="AV81" s="36">
        <v>0</v>
      </c>
      <c r="AW81" s="36">
        <v>0</v>
      </c>
      <c r="AX81" s="36">
        <v>0</v>
      </c>
      <c r="AY81" s="36">
        <v>0</v>
      </c>
      <c r="AZ81" s="36">
        <v>0</v>
      </c>
      <c r="BA81" s="36">
        <v>0</v>
      </c>
      <c r="BB81" s="36">
        <v>0</v>
      </c>
      <c r="BC81" s="28"/>
    </row>
    <row r="82" spans="1:55" s="7" customFormat="1" ht="15.75" customHeight="1" x14ac:dyDescent="0.25">
      <c r="A82" s="37" t="s">
        <v>141</v>
      </c>
      <c r="B82" s="38" t="s">
        <v>42</v>
      </c>
      <c r="C82" s="39" t="s">
        <v>40</v>
      </c>
      <c r="D82" s="35" t="s">
        <v>43</v>
      </c>
      <c r="E82" s="35" t="s">
        <v>43</v>
      </c>
      <c r="F82" s="35" t="s">
        <v>43</v>
      </c>
      <c r="G82" s="35" t="s">
        <v>43</v>
      </c>
      <c r="H82" s="35" t="s">
        <v>43</v>
      </c>
      <c r="I82" s="35" t="s">
        <v>43</v>
      </c>
      <c r="J82" s="35" t="s">
        <v>43</v>
      </c>
      <c r="K82" s="35" t="s">
        <v>43</v>
      </c>
      <c r="L82" s="35" t="s">
        <v>43</v>
      </c>
      <c r="M82" s="35" t="s">
        <v>43</v>
      </c>
      <c r="N82" s="35" t="s">
        <v>43</v>
      </c>
      <c r="O82" s="35" t="s">
        <v>43</v>
      </c>
      <c r="P82" s="35" t="s">
        <v>43</v>
      </c>
      <c r="Q82" s="35" t="s">
        <v>43</v>
      </c>
      <c r="R82" s="35" t="s">
        <v>43</v>
      </c>
      <c r="S82" s="35" t="s">
        <v>43</v>
      </c>
      <c r="T82" s="35" t="s">
        <v>43</v>
      </c>
      <c r="U82" s="35" t="s">
        <v>43</v>
      </c>
      <c r="V82" s="35" t="s">
        <v>43</v>
      </c>
      <c r="W82" s="35" t="s">
        <v>43</v>
      </c>
      <c r="X82" s="35" t="s">
        <v>43</v>
      </c>
      <c r="Y82" s="35" t="s">
        <v>43</v>
      </c>
      <c r="Z82" s="35" t="s">
        <v>43</v>
      </c>
      <c r="AA82" s="35" t="s">
        <v>43</v>
      </c>
      <c r="AB82" s="35" t="s">
        <v>43</v>
      </c>
      <c r="AD82" s="40"/>
      <c r="AE82" s="36" t="s">
        <v>43</v>
      </c>
      <c r="AF82" s="36" t="s">
        <v>43</v>
      </c>
      <c r="AG82" s="36" t="s">
        <v>43</v>
      </c>
      <c r="AH82" s="36" t="s">
        <v>43</v>
      </c>
      <c r="AI82" s="36" t="s">
        <v>43</v>
      </c>
      <c r="AJ82" s="36" t="s">
        <v>43</v>
      </c>
      <c r="AK82" s="36" t="s">
        <v>43</v>
      </c>
      <c r="AL82" s="36" t="s">
        <v>43</v>
      </c>
      <c r="AM82" s="36" t="s">
        <v>43</v>
      </c>
      <c r="AN82" s="36" t="s">
        <v>43</v>
      </c>
      <c r="AO82" s="36" t="s">
        <v>43</v>
      </c>
      <c r="AP82" s="36" t="s">
        <v>43</v>
      </c>
      <c r="AQ82" s="36" t="s">
        <v>43</v>
      </c>
      <c r="AR82" s="36" t="s">
        <v>43</v>
      </c>
      <c r="AS82" s="36" t="s">
        <v>43</v>
      </c>
      <c r="AT82" s="36" t="s">
        <v>43</v>
      </c>
      <c r="AU82" s="36" t="s">
        <v>43</v>
      </c>
      <c r="AV82" s="36" t="s">
        <v>43</v>
      </c>
      <c r="AW82" s="36" t="s">
        <v>43</v>
      </c>
      <c r="AX82" s="36" t="s">
        <v>43</v>
      </c>
      <c r="AY82" s="36" t="s">
        <v>43</v>
      </c>
      <c r="AZ82" s="36" t="s">
        <v>43</v>
      </c>
      <c r="BA82" s="36" t="s">
        <v>43</v>
      </c>
      <c r="BB82" s="36" t="s">
        <v>43</v>
      </c>
      <c r="BC82" s="28"/>
    </row>
    <row r="83" spans="1:55" s="7" customFormat="1" ht="31.5" customHeight="1" x14ac:dyDescent="0.25">
      <c r="A83" s="37" t="s">
        <v>142</v>
      </c>
      <c r="B83" s="43" t="s">
        <v>45</v>
      </c>
      <c r="C83" s="39" t="s">
        <v>40</v>
      </c>
      <c r="D83" s="35" t="s">
        <v>43</v>
      </c>
      <c r="E83" s="35" t="s">
        <v>43</v>
      </c>
      <c r="F83" s="35" t="s">
        <v>43</v>
      </c>
      <c r="G83" s="35" t="s">
        <v>43</v>
      </c>
      <c r="H83" s="35" t="s">
        <v>43</v>
      </c>
      <c r="I83" s="35" t="s">
        <v>43</v>
      </c>
      <c r="J83" s="35" t="s">
        <v>43</v>
      </c>
      <c r="K83" s="35" t="s">
        <v>43</v>
      </c>
      <c r="L83" s="35" t="s">
        <v>43</v>
      </c>
      <c r="M83" s="35" t="s">
        <v>43</v>
      </c>
      <c r="N83" s="35" t="s">
        <v>43</v>
      </c>
      <c r="O83" s="35" t="s">
        <v>43</v>
      </c>
      <c r="P83" s="35" t="s">
        <v>43</v>
      </c>
      <c r="Q83" s="35" t="s">
        <v>43</v>
      </c>
      <c r="R83" s="35" t="s">
        <v>43</v>
      </c>
      <c r="S83" s="35" t="s">
        <v>43</v>
      </c>
      <c r="T83" s="35" t="s">
        <v>43</v>
      </c>
      <c r="U83" s="35" t="s">
        <v>43</v>
      </c>
      <c r="V83" s="35" t="s">
        <v>43</v>
      </c>
      <c r="W83" s="35" t="s">
        <v>43</v>
      </c>
      <c r="X83" s="35" t="s">
        <v>43</v>
      </c>
      <c r="Y83" s="35" t="s">
        <v>43</v>
      </c>
      <c r="Z83" s="35" t="s">
        <v>43</v>
      </c>
      <c r="AA83" s="35" t="s">
        <v>43</v>
      </c>
      <c r="AB83" s="35" t="s">
        <v>43</v>
      </c>
      <c r="AD83" s="40"/>
      <c r="AE83" s="36" t="s">
        <v>43</v>
      </c>
      <c r="AF83" s="36" t="s">
        <v>43</v>
      </c>
      <c r="AG83" s="36" t="s">
        <v>43</v>
      </c>
      <c r="AH83" s="36" t="s">
        <v>43</v>
      </c>
      <c r="AI83" s="36" t="s">
        <v>43</v>
      </c>
      <c r="AJ83" s="36" t="s">
        <v>43</v>
      </c>
      <c r="AK83" s="36" t="s">
        <v>43</v>
      </c>
      <c r="AL83" s="36" t="s">
        <v>43</v>
      </c>
      <c r="AM83" s="36" t="s">
        <v>43</v>
      </c>
      <c r="AN83" s="36" t="s">
        <v>43</v>
      </c>
      <c r="AO83" s="36" t="s">
        <v>43</v>
      </c>
      <c r="AP83" s="36" t="s">
        <v>43</v>
      </c>
      <c r="AQ83" s="36" t="s">
        <v>43</v>
      </c>
      <c r="AR83" s="36" t="s">
        <v>43</v>
      </c>
      <c r="AS83" s="36" t="s">
        <v>43</v>
      </c>
      <c r="AT83" s="36" t="s">
        <v>43</v>
      </c>
      <c r="AU83" s="36" t="s">
        <v>43</v>
      </c>
      <c r="AV83" s="36" t="s">
        <v>43</v>
      </c>
      <c r="AW83" s="36" t="s">
        <v>43</v>
      </c>
      <c r="AX83" s="36" t="s">
        <v>43</v>
      </c>
      <c r="AY83" s="36" t="s">
        <v>43</v>
      </c>
      <c r="AZ83" s="36" t="s">
        <v>43</v>
      </c>
      <c r="BA83" s="36" t="s">
        <v>43</v>
      </c>
      <c r="BB83" s="36" t="s">
        <v>43</v>
      </c>
      <c r="BC83" s="28"/>
    </row>
    <row r="84" spans="1:55" s="7" customFormat="1" ht="31.5" customHeight="1" x14ac:dyDescent="0.25">
      <c r="A84" s="37" t="s">
        <v>143</v>
      </c>
      <c r="B84" s="43" t="s">
        <v>47</v>
      </c>
      <c r="C84" s="39" t="s">
        <v>40</v>
      </c>
      <c r="D84" s="35" t="s">
        <v>43</v>
      </c>
      <c r="E84" s="35" t="s">
        <v>43</v>
      </c>
      <c r="F84" s="35" t="s">
        <v>43</v>
      </c>
      <c r="G84" s="35" t="s">
        <v>43</v>
      </c>
      <c r="H84" s="35" t="s">
        <v>43</v>
      </c>
      <c r="I84" s="35" t="s">
        <v>43</v>
      </c>
      <c r="J84" s="35" t="s">
        <v>43</v>
      </c>
      <c r="K84" s="35" t="s">
        <v>43</v>
      </c>
      <c r="L84" s="35" t="s">
        <v>43</v>
      </c>
      <c r="M84" s="35" t="s">
        <v>43</v>
      </c>
      <c r="N84" s="35" t="s">
        <v>43</v>
      </c>
      <c r="O84" s="35" t="s">
        <v>43</v>
      </c>
      <c r="P84" s="35" t="s">
        <v>43</v>
      </c>
      <c r="Q84" s="35" t="s">
        <v>43</v>
      </c>
      <c r="R84" s="35" t="s">
        <v>43</v>
      </c>
      <c r="S84" s="35" t="s">
        <v>43</v>
      </c>
      <c r="T84" s="35" t="s">
        <v>43</v>
      </c>
      <c r="U84" s="35" t="s">
        <v>43</v>
      </c>
      <c r="V84" s="35" t="s">
        <v>43</v>
      </c>
      <c r="W84" s="35" t="s">
        <v>43</v>
      </c>
      <c r="X84" s="35" t="s">
        <v>43</v>
      </c>
      <c r="Y84" s="35" t="s">
        <v>43</v>
      </c>
      <c r="Z84" s="35" t="s">
        <v>43</v>
      </c>
      <c r="AA84" s="35" t="s">
        <v>43</v>
      </c>
      <c r="AB84" s="35" t="s">
        <v>43</v>
      </c>
      <c r="AD84" s="40"/>
      <c r="AE84" s="36" t="s">
        <v>43</v>
      </c>
      <c r="AF84" s="36" t="s">
        <v>43</v>
      </c>
      <c r="AG84" s="36" t="s">
        <v>43</v>
      </c>
      <c r="AH84" s="36" t="s">
        <v>43</v>
      </c>
      <c r="AI84" s="36" t="s">
        <v>43</v>
      </c>
      <c r="AJ84" s="36" t="s">
        <v>43</v>
      </c>
      <c r="AK84" s="36" t="s">
        <v>43</v>
      </c>
      <c r="AL84" s="36" t="s">
        <v>43</v>
      </c>
      <c r="AM84" s="36" t="s">
        <v>43</v>
      </c>
      <c r="AN84" s="36" t="s">
        <v>43</v>
      </c>
      <c r="AO84" s="36" t="s">
        <v>43</v>
      </c>
      <c r="AP84" s="36" t="s">
        <v>43</v>
      </c>
      <c r="AQ84" s="36" t="s">
        <v>43</v>
      </c>
      <c r="AR84" s="36" t="s">
        <v>43</v>
      </c>
      <c r="AS84" s="36" t="s">
        <v>43</v>
      </c>
      <c r="AT84" s="36" t="s">
        <v>43</v>
      </c>
      <c r="AU84" s="36" t="s">
        <v>43</v>
      </c>
      <c r="AV84" s="36" t="s">
        <v>43</v>
      </c>
      <c r="AW84" s="36" t="s">
        <v>43</v>
      </c>
      <c r="AX84" s="36" t="s">
        <v>43</v>
      </c>
      <c r="AY84" s="36" t="s">
        <v>43</v>
      </c>
      <c r="AZ84" s="36" t="s">
        <v>43</v>
      </c>
      <c r="BA84" s="36" t="s">
        <v>43</v>
      </c>
      <c r="BB84" s="36" t="s">
        <v>43</v>
      </c>
      <c r="BC84" s="28"/>
    </row>
    <row r="85" spans="1:55" s="7" customFormat="1" ht="31.5" customHeight="1" x14ac:dyDescent="0.25">
      <c r="A85" s="37" t="s">
        <v>144</v>
      </c>
      <c r="B85" s="43" t="s">
        <v>49</v>
      </c>
      <c r="C85" s="39" t="s">
        <v>40</v>
      </c>
      <c r="D85" s="35" t="s">
        <v>43</v>
      </c>
      <c r="E85" s="35" t="s">
        <v>43</v>
      </c>
      <c r="F85" s="35" t="s">
        <v>43</v>
      </c>
      <c r="G85" s="35" t="s">
        <v>43</v>
      </c>
      <c r="H85" s="35" t="s">
        <v>43</v>
      </c>
      <c r="I85" s="35" t="s">
        <v>43</v>
      </c>
      <c r="J85" s="35" t="s">
        <v>43</v>
      </c>
      <c r="K85" s="35" t="s">
        <v>43</v>
      </c>
      <c r="L85" s="35" t="s">
        <v>43</v>
      </c>
      <c r="M85" s="35" t="s">
        <v>43</v>
      </c>
      <c r="N85" s="35" t="s">
        <v>43</v>
      </c>
      <c r="O85" s="35" t="s">
        <v>43</v>
      </c>
      <c r="P85" s="35" t="s">
        <v>43</v>
      </c>
      <c r="Q85" s="35" t="s">
        <v>43</v>
      </c>
      <c r="R85" s="35" t="s">
        <v>43</v>
      </c>
      <c r="S85" s="35" t="s">
        <v>43</v>
      </c>
      <c r="T85" s="35" t="s">
        <v>43</v>
      </c>
      <c r="U85" s="35" t="s">
        <v>43</v>
      </c>
      <c r="V85" s="35" t="s">
        <v>43</v>
      </c>
      <c r="W85" s="35" t="s">
        <v>43</v>
      </c>
      <c r="X85" s="35" t="s">
        <v>43</v>
      </c>
      <c r="Y85" s="35" t="s">
        <v>43</v>
      </c>
      <c r="Z85" s="35" t="s">
        <v>43</v>
      </c>
      <c r="AA85" s="35" t="s">
        <v>43</v>
      </c>
      <c r="AB85" s="35" t="s">
        <v>43</v>
      </c>
      <c r="AD85" s="40"/>
      <c r="AE85" s="36" t="s">
        <v>43</v>
      </c>
      <c r="AF85" s="36" t="s">
        <v>43</v>
      </c>
      <c r="AG85" s="36" t="s">
        <v>43</v>
      </c>
      <c r="AH85" s="36" t="s">
        <v>43</v>
      </c>
      <c r="AI85" s="36" t="s">
        <v>43</v>
      </c>
      <c r="AJ85" s="36" t="s">
        <v>43</v>
      </c>
      <c r="AK85" s="36" t="s">
        <v>43</v>
      </c>
      <c r="AL85" s="36" t="s">
        <v>43</v>
      </c>
      <c r="AM85" s="36" t="s">
        <v>43</v>
      </c>
      <c r="AN85" s="36" t="s">
        <v>43</v>
      </c>
      <c r="AO85" s="36" t="s">
        <v>43</v>
      </c>
      <c r="AP85" s="36" t="s">
        <v>43</v>
      </c>
      <c r="AQ85" s="36" t="s">
        <v>43</v>
      </c>
      <c r="AR85" s="36" t="s">
        <v>43</v>
      </c>
      <c r="AS85" s="36" t="s">
        <v>43</v>
      </c>
      <c r="AT85" s="36" t="s">
        <v>43</v>
      </c>
      <c r="AU85" s="36" t="s">
        <v>43</v>
      </c>
      <c r="AV85" s="36" t="s">
        <v>43</v>
      </c>
      <c r="AW85" s="36" t="s">
        <v>43</v>
      </c>
      <c r="AX85" s="36" t="s">
        <v>43</v>
      </c>
      <c r="AY85" s="36" t="s">
        <v>43</v>
      </c>
      <c r="AZ85" s="36" t="s">
        <v>43</v>
      </c>
      <c r="BA85" s="36" t="s">
        <v>43</v>
      </c>
      <c r="BB85" s="36" t="s">
        <v>43</v>
      </c>
      <c r="BC85" s="28"/>
    </row>
    <row r="86" spans="1:55" s="7" customFormat="1" ht="15.75" customHeight="1" x14ac:dyDescent="0.25">
      <c r="A86" s="37" t="s">
        <v>145</v>
      </c>
      <c r="B86" s="38" t="s">
        <v>51</v>
      </c>
      <c r="C86" s="39" t="s">
        <v>40</v>
      </c>
      <c r="D86" s="35" t="s">
        <v>43</v>
      </c>
      <c r="E86" s="35" t="s">
        <v>43</v>
      </c>
      <c r="F86" s="35" t="s">
        <v>43</v>
      </c>
      <c r="G86" s="35" t="s">
        <v>43</v>
      </c>
      <c r="H86" s="35" t="s">
        <v>43</v>
      </c>
      <c r="I86" s="35" t="s">
        <v>43</v>
      </c>
      <c r="J86" s="35" t="s">
        <v>43</v>
      </c>
      <c r="K86" s="35" t="s">
        <v>43</v>
      </c>
      <c r="L86" s="35" t="s">
        <v>43</v>
      </c>
      <c r="M86" s="35" t="s">
        <v>43</v>
      </c>
      <c r="N86" s="35" t="s">
        <v>43</v>
      </c>
      <c r="O86" s="35" t="s">
        <v>43</v>
      </c>
      <c r="P86" s="35" t="s">
        <v>43</v>
      </c>
      <c r="Q86" s="35" t="s">
        <v>43</v>
      </c>
      <c r="R86" s="35" t="s">
        <v>43</v>
      </c>
      <c r="S86" s="35" t="s">
        <v>43</v>
      </c>
      <c r="T86" s="35" t="s">
        <v>43</v>
      </c>
      <c r="U86" s="35" t="s">
        <v>43</v>
      </c>
      <c r="V86" s="35" t="s">
        <v>43</v>
      </c>
      <c r="W86" s="35" t="s">
        <v>43</v>
      </c>
      <c r="X86" s="35" t="s">
        <v>43</v>
      </c>
      <c r="Y86" s="35" t="s">
        <v>43</v>
      </c>
      <c r="Z86" s="35" t="s">
        <v>43</v>
      </c>
      <c r="AA86" s="35" t="s">
        <v>43</v>
      </c>
      <c r="AB86" s="35" t="s">
        <v>43</v>
      </c>
      <c r="AD86" s="40"/>
      <c r="AE86" s="36" t="s">
        <v>43</v>
      </c>
      <c r="AF86" s="36" t="s">
        <v>43</v>
      </c>
      <c r="AG86" s="36" t="s">
        <v>43</v>
      </c>
      <c r="AH86" s="36" t="s">
        <v>43</v>
      </c>
      <c r="AI86" s="36" t="s">
        <v>43</v>
      </c>
      <c r="AJ86" s="36" t="s">
        <v>43</v>
      </c>
      <c r="AK86" s="36" t="s">
        <v>43</v>
      </c>
      <c r="AL86" s="36" t="s">
        <v>43</v>
      </c>
      <c r="AM86" s="36" t="s">
        <v>43</v>
      </c>
      <c r="AN86" s="36" t="s">
        <v>43</v>
      </c>
      <c r="AO86" s="36" t="s">
        <v>43</v>
      </c>
      <c r="AP86" s="36" t="s">
        <v>43</v>
      </c>
      <c r="AQ86" s="36" t="s">
        <v>43</v>
      </c>
      <c r="AR86" s="36" t="s">
        <v>43</v>
      </c>
      <c r="AS86" s="36" t="s">
        <v>43</v>
      </c>
      <c r="AT86" s="36" t="s">
        <v>43</v>
      </c>
      <c r="AU86" s="36" t="s">
        <v>43</v>
      </c>
      <c r="AV86" s="36" t="s">
        <v>43</v>
      </c>
      <c r="AW86" s="36" t="s">
        <v>43</v>
      </c>
      <c r="AX86" s="36" t="s">
        <v>43</v>
      </c>
      <c r="AY86" s="36" t="s">
        <v>43</v>
      </c>
      <c r="AZ86" s="36" t="s">
        <v>43</v>
      </c>
      <c r="BA86" s="36" t="s">
        <v>43</v>
      </c>
      <c r="BB86" s="36" t="s">
        <v>43</v>
      </c>
      <c r="BC86" s="28"/>
    </row>
    <row r="87" spans="1:55" s="7" customFormat="1" x14ac:dyDescent="0.25">
      <c r="A87" s="37" t="s">
        <v>146</v>
      </c>
      <c r="B87" s="38" t="s">
        <v>53</v>
      </c>
      <c r="C87" s="39" t="s">
        <v>40</v>
      </c>
      <c r="D87" s="35">
        <f t="shared" ref="D87:L87" si="27">D29-D44</f>
        <v>452.70727454667667</v>
      </c>
      <c r="E87" s="35">
        <f t="shared" si="27"/>
        <v>549.13948693597013</v>
      </c>
      <c r="F87" s="35">
        <f t="shared" si="27"/>
        <v>550.94308765144251</v>
      </c>
      <c r="G87" s="35">
        <f t="shared" si="27"/>
        <v>330.45485682963226</v>
      </c>
      <c r="H87" s="35">
        <f t="shared" si="27"/>
        <v>312.09442123189001</v>
      </c>
      <c r="I87" s="35">
        <f t="shared" si="27"/>
        <v>625.19866349702352</v>
      </c>
      <c r="J87" s="35">
        <f t="shared" si="27"/>
        <v>596.88956030073768</v>
      </c>
      <c r="K87" s="35">
        <f t="shared" si="27"/>
        <v>507.11344529122562</v>
      </c>
      <c r="L87" s="35">
        <f t="shared" si="27"/>
        <v>832.73264850411124</v>
      </c>
      <c r="M87" s="35">
        <f>M29-M44</f>
        <v>265.66615547926995</v>
      </c>
      <c r="N87" s="35">
        <f t="shared" ref="N87" si="28">N29-N44</f>
        <v>260.52143024827546</v>
      </c>
      <c r="O87" s="35">
        <f>O29-O44</f>
        <v>313.12874882564665</v>
      </c>
      <c r="P87" s="35">
        <f t="shared" ref="P87" si="29">P29-P44</f>
        <v>98.233318288584087</v>
      </c>
      <c r="Q87" s="35">
        <f>Q29-Q44</f>
        <v>353.77032180856804</v>
      </c>
      <c r="R87" s="35">
        <f t="shared" ref="R87" si="30">R29-R44</f>
        <v>289.47309715966639</v>
      </c>
      <c r="S87" s="35">
        <f>S29-S44</f>
        <v>507.73170898649732</v>
      </c>
      <c r="T87" s="35">
        <f t="shared" ref="T87" si="31">T29-T44</f>
        <v>338.42931111942835</v>
      </c>
      <c r="U87" s="35">
        <f>U29-U44</f>
        <v>510.66169454367355</v>
      </c>
      <c r="V87" s="35">
        <f t="shared" ref="V87" si="32">V29-V44</f>
        <v>476.48515579366449</v>
      </c>
      <c r="W87" s="35">
        <f>W29-W44</f>
        <v>500.68233242038423</v>
      </c>
      <c r="X87" s="35">
        <f t="shared" ref="X87" si="33">X29-X44</f>
        <v>490.77971046747371</v>
      </c>
      <c r="Y87" s="35">
        <f>Y29-Y44</f>
        <v>489.12815278222661</v>
      </c>
      <c r="Z87" s="35">
        <f t="shared" ref="Z87" si="34">Z29-Z44</f>
        <v>505.50310178149812</v>
      </c>
      <c r="AA87" s="35">
        <f>H87+J87+K87+M87+O87+Q87+S87+U87+W87+Y87</f>
        <v>4356.8665416701197</v>
      </c>
      <c r="AB87" s="35">
        <f>H87+J87+L87+N87+P87+R87+T87+V87+X87+Z87</f>
        <v>4201.1417548953295</v>
      </c>
      <c r="AD87" s="40"/>
      <c r="AE87" s="36">
        <v>0</v>
      </c>
      <c r="AF87" s="36">
        <v>0</v>
      </c>
      <c r="AG87" s="36">
        <v>0</v>
      </c>
      <c r="AH87" s="36">
        <v>0</v>
      </c>
      <c r="AI87" s="36">
        <v>0</v>
      </c>
      <c r="AJ87" s="36">
        <v>0</v>
      </c>
      <c r="AK87" s="36">
        <v>0</v>
      </c>
      <c r="AL87" s="36">
        <v>0</v>
      </c>
      <c r="AM87" s="36">
        <v>0</v>
      </c>
      <c r="AN87" s="36">
        <v>0</v>
      </c>
      <c r="AO87" s="36">
        <v>0</v>
      </c>
      <c r="AP87" s="36">
        <v>0</v>
      </c>
      <c r="AQ87" s="36">
        <v>0</v>
      </c>
      <c r="AR87" s="36">
        <v>0</v>
      </c>
      <c r="AS87" s="36">
        <v>0</v>
      </c>
      <c r="AT87" s="36">
        <v>0</v>
      </c>
      <c r="AU87" s="36">
        <v>0</v>
      </c>
      <c r="AV87" s="36">
        <v>0</v>
      </c>
      <c r="AW87" s="36">
        <v>0</v>
      </c>
      <c r="AX87" s="36">
        <v>0</v>
      </c>
      <c r="AY87" s="36">
        <v>0</v>
      </c>
      <c r="AZ87" s="36">
        <v>0</v>
      </c>
      <c r="BA87" s="36">
        <v>0</v>
      </c>
      <c r="BB87" s="36">
        <v>0</v>
      </c>
      <c r="BC87" s="28"/>
    </row>
    <row r="88" spans="1:55" s="7" customFormat="1" ht="15.75" customHeight="1" x14ac:dyDescent="0.25">
      <c r="A88" s="37" t="s">
        <v>147</v>
      </c>
      <c r="B88" s="38" t="s">
        <v>55</v>
      </c>
      <c r="C88" s="39" t="s">
        <v>40</v>
      </c>
      <c r="D88" s="35" t="s">
        <v>43</v>
      </c>
      <c r="E88" s="35" t="s">
        <v>43</v>
      </c>
      <c r="F88" s="35" t="s">
        <v>43</v>
      </c>
      <c r="G88" s="35" t="s">
        <v>43</v>
      </c>
      <c r="H88" s="35" t="s">
        <v>43</v>
      </c>
      <c r="I88" s="35" t="s">
        <v>43</v>
      </c>
      <c r="J88" s="35" t="s">
        <v>43</v>
      </c>
      <c r="K88" s="35" t="s">
        <v>43</v>
      </c>
      <c r="L88" s="35" t="s">
        <v>43</v>
      </c>
      <c r="M88" s="35" t="s">
        <v>43</v>
      </c>
      <c r="N88" s="35" t="s">
        <v>43</v>
      </c>
      <c r="O88" s="35" t="s">
        <v>43</v>
      </c>
      <c r="P88" s="35" t="s">
        <v>43</v>
      </c>
      <c r="Q88" s="35" t="s">
        <v>43</v>
      </c>
      <c r="R88" s="35" t="s">
        <v>43</v>
      </c>
      <c r="S88" s="35" t="s">
        <v>43</v>
      </c>
      <c r="T88" s="35" t="s">
        <v>43</v>
      </c>
      <c r="U88" s="35" t="s">
        <v>43</v>
      </c>
      <c r="V88" s="35" t="s">
        <v>43</v>
      </c>
      <c r="W88" s="35" t="s">
        <v>43</v>
      </c>
      <c r="X88" s="35" t="s">
        <v>43</v>
      </c>
      <c r="Y88" s="35" t="s">
        <v>43</v>
      </c>
      <c r="Z88" s="35" t="s">
        <v>43</v>
      </c>
      <c r="AA88" s="35" t="s">
        <v>43</v>
      </c>
      <c r="AB88" s="35" t="s">
        <v>43</v>
      </c>
      <c r="AD88" s="40"/>
      <c r="AE88" s="36" t="s">
        <v>43</v>
      </c>
      <c r="AF88" s="36" t="s">
        <v>43</v>
      </c>
      <c r="AG88" s="36" t="s">
        <v>43</v>
      </c>
      <c r="AH88" s="36" t="s">
        <v>43</v>
      </c>
      <c r="AI88" s="36" t="s">
        <v>43</v>
      </c>
      <c r="AJ88" s="36" t="s">
        <v>43</v>
      </c>
      <c r="AK88" s="36" t="s">
        <v>43</v>
      </c>
      <c r="AL88" s="36" t="s">
        <v>43</v>
      </c>
      <c r="AM88" s="36" t="s">
        <v>43</v>
      </c>
      <c r="AN88" s="36" t="s">
        <v>43</v>
      </c>
      <c r="AO88" s="36" t="s">
        <v>43</v>
      </c>
      <c r="AP88" s="36" t="s">
        <v>43</v>
      </c>
      <c r="AQ88" s="36" t="s">
        <v>43</v>
      </c>
      <c r="AR88" s="36" t="s">
        <v>43</v>
      </c>
      <c r="AS88" s="36" t="s">
        <v>43</v>
      </c>
      <c r="AT88" s="36" t="s">
        <v>43</v>
      </c>
      <c r="AU88" s="36" t="s">
        <v>43</v>
      </c>
      <c r="AV88" s="36" t="s">
        <v>43</v>
      </c>
      <c r="AW88" s="36" t="s">
        <v>43</v>
      </c>
      <c r="AX88" s="36" t="s">
        <v>43</v>
      </c>
      <c r="AY88" s="36" t="s">
        <v>43</v>
      </c>
      <c r="AZ88" s="36" t="s">
        <v>43</v>
      </c>
      <c r="BA88" s="36" t="s">
        <v>43</v>
      </c>
      <c r="BB88" s="36" t="s">
        <v>43</v>
      </c>
      <c r="BC88" s="28"/>
    </row>
    <row r="89" spans="1:55" s="7" customFormat="1" x14ac:dyDescent="0.25">
      <c r="A89" s="37" t="s">
        <v>148</v>
      </c>
      <c r="B89" s="38" t="s">
        <v>57</v>
      </c>
      <c r="C89" s="39" t="s">
        <v>40</v>
      </c>
      <c r="D89" s="35">
        <f t="shared" ref="D89:L90" si="35">D31-D46</f>
        <v>-5.2774225137530308</v>
      </c>
      <c r="E89" s="35">
        <f t="shared" si="35"/>
        <v>-13.433942678712757</v>
      </c>
      <c r="F89" s="35">
        <f t="shared" si="35"/>
        <v>7.0541658149552688</v>
      </c>
      <c r="G89" s="35">
        <f t="shared" si="35"/>
        <v>-21.759482253102295</v>
      </c>
      <c r="H89" s="35">
        <f t="shared" si="35"/>
        <v>-3.381167761137867</v>
      </c>
      <c r="I89" s="35">
        <f t="shared" si="35"/>
        <v>-35.491294260518579</v>
      </c>
      <c r="J89" s="35">
        <f t="shared" si="35"/>
        <v>-4.0330653352897272</v>
      </c>
      <c r="K89" s="35">
        <f t="shared" si="35"/>
        <v>-44.404291656886265</v>
      </c>
      <c r="L89" s="35">
        <f t="shared" si="35"/>
        <v>-25.925463132120939</v>
      </c>
      <c r="M89" s="35">
        <f>M31-M46</f>
        <v>463.0725509093752</v>
      </c>
      <c r="N89" s="35">
        <f t="shared" ref="N89:N90" si="36">N31-N46</f>
        <v>469.92046592887249</v>
      </c>
      <c r="O89" s="35">
        <f>O31-O46</f>
        <v>-54.24352831665442</v>
      </c>
      <c r="P89" s="35">
        <f t="shared" ref="P89:P90" si="37">P31-P46</f>
        <v>61.364713653273576</v>
      </c>
      <c r="Q89" s="35">
        <f>Q31-Q46</f>
        <v>-56.414316029082265</v>
      </c>
      <c r="R89" s="35">
        <f t="shared" ref="R89:R90" si="38">R31-R46</f>
        <v>-58.525516326541343</v>
      </c>
      <c r="S89" s="35">
        <f>S31-S46</f>
        <v>-58.435289788804219</v>
      </c>
      <c r="T89" s="35">
        <f t="shared" ref="T89:T90" si="39">T31-T46</f>
        <v>-55.546341824561942</v>
      </c>
      <c r="U89" s="35">
        <f>U31-U46</f>
        <v>-60.292682310618495</v>
      </c>
      <c r="V89" s="35">
        <f t="shared" ref="V89:V90" si="40">V31-V46</f>
        <v>-63.640969950112414</v>
      </c>
      <c r="W89" s="35">
        <f>W31-W46</f>
        <v>-62.316027167366293</v>
      </c>
      <c r="X89" s="35">
        <f t="shared" ref="X89:X90" si="41">X31-X46</f>
        <v>-66.18660874811691</v>
      </c>
      <c r="Y89" s="35">
        <f>Y31-Y46</f>
        <v>-64.410889436900803</v>
      </c>
      <c r="Z89" s="35">
        <f t="shared" ref="Z89:Z90" si="42">Z31-Z46</f>
        <v>-68.834073098041586</v>
      </c>
      <c r="AA89" s="35">
        <f>H89+J89+K89+M89+O89+Q89+S89+U89+W89+Y89</f>
        <v>55.141293106634848</v>
      </c>
      <c r="AB89" s="35">
        <f>H89+J89+L89+N89+P89+R89+T89+V89+X89+Z89</f>
        <v>185.21197340622336</v>
      </c>
      <c r="AD89" s="40"/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36">
        <v>0</v>
      </c>
      <c r="AT89" s="36">
        <v>0</v>
      </c>
      <c r="AU89" s="36">
        <v>0</v>
      </c>
      <c r="AV89" s="36">
        <v>0</v>
      </c>
      <c r="AW89" s="36">
        <v>0</v>
      </c>
      <c r="AX89" s="36">
        <v>0</v>
      </c>
      <c r="AY89" s="36">
        <v>0</v>
      </c>
      <c r="AZ89" s="36">
        <v>0</v>
      </c>
      <c r="BA89" s="36">
        <v>0</v>
      </c>
      <c r="BB89" s="36">
        <v>0</v>
      </c>
      <c r="BC89" s="28"/>
    </row>
    <row r="90" spans="1:55" s="7" customFormat="1" x14ac:dyDescent="0.25">
      <c r="A90" s="37" t="s">
        <v>149</v>
      </c>
      <c r="B90" s="38" t="s">
        <v>59</v>
      </c>
      <c r="C90" s="39" t="s">
        <v>40</v>
      </c>
      <c r="D90" s="35">
        <f t="shared" si="35"/>
        <v>0</v>
      </c>
      <c r="E90" s="35">
        <f t="shared" si="35"/>
        <v>0</v>
      </c>
      <c r="F90" s="35">
        <f t="shared" si="35"/>
        <v>0</v>
      </c>
      <c r="G90" s="35">
        <f t="shared" si="35"/>
        <v>0</v>
      </c>
      <c r="H90" s="35">
        <f t="shared" si="35"/>
        <v>0</v>
      </c>
      <c r="I90" s="35">
        <f t="shared" si="35"/>
        <v>0</v>
      </c>
      <c r="J90" s="35">
        <f t="shared" si="35"/>
        <v>0</v>
      </c>
      <c r="K90" s="35">
        <f t="shared" si="35"/>
        <v>0</v>
      </c>
      <c r="L90" s="35">
        <f t="shared" si="35"/>
        <v>115.27324922009939</v>
      </c>
      <c r="M90" s="35">
        <f>M32-M47</f>
        <v>0</v>
      </c>
      <c r="N90" s="35">
        <f t="shared" si="36"/>
        <v>0</v>
      </c>
      <c r="O90" s="35">
        <f>O32-O47</f>
        <v>0</v>
      </c>
      <c r="P90" s="35">
        <f t="shared" si="37"/>
        <v>0</v>
      </c>
      <c r="Q90" s="35">
        <f>Q32-Q47</f>
        <v>0</v>
      </c>
      <c r="R90" s="35">
        <f t="shared" si="38"/>
        <v>0</v>
      </c>
      <c r="S90" s="35">
        <f>S32-S47</f>
        <v>0</v>
      </c>
      <c r="T90" s="35">
        <f t="shared" si="39"/>
        <v>0</v>
      </c>
      <c r="U90" s="35">
        <f>U32-U47</f>
        <v>0</v>
      </c>
      <c r="V90" s="35">
        <f t="shared" si="40"/>
        <v>0</v>
      </c>
      <c r="W90" s="35">
        <f>W32-W47</f>
        <v>0</v>
      </c>
      <c r="X90" s="35">
        <f t="shared" si="41"/>
        <v>0</v>
      </c>
      <c r="Y90" s="35">
        <f>Y32-Y47</f>
        <v>0</v>
      </c>
      <c r="Z90" s="35">
        <f t="shared" si="42"/>
        <v>0</v>
      </c>
      <c r="AA90" s="35">
        <f>H90+J90+K90+M90+O90+Q90+S90+U90+W90+Y90</f>
        <v>0</v>
      </c>
      <c r="AB90" s="35">
        <f>H90+J90+L90+N90+P90+R90+T90+V90+X90+Z90</f>
        <v>115.27324922009939</v>
      </c>
      <c r="AD90" s="40"/>
      <c r="AE90" s="36">
        <v>0</v>
      </c>
      <c r="AF90" s="36">
        <v>0</v>
      </c>
      <c r="AG90" s="36">
        <v>0</v>
      </c>
      <c r="AH90" s="36">
        <v>0</v>
      </c>
      <c r="AI90" s="36">
        <v>0</v>
      </c>
      <c r="AJ90" s="36">
        <v>0</v>
      </c>
      <c r="AK90" s="36">
        <v>0</v>
      </c>
      <c r="AL90" s="36">
        <v>0</v>
      </c>
      <c r="AM90" s="36">
        <v>0</v>
      </c>
      <c r="AN90" s="36">
        <v>0</v>
      </c>
      <c r="AO90" s="36">
        <v>0</v>
      </c>
      <c r="AP90" s="36">
        <v>0</v>
      </c>
      <c r="AQ90" s="36">
        <v>0</v>
      </c>
      <c r="AR90" s="36">
        <v>0</v>
      </c>
      <c r="AS90" s="36">
        <v>0</v>
      </c>
      <c r="AT90" s="36">
        <v>0</v>
      </c>
      <c r="AU90" s="36">
        <v>0</v>
      </c>
      <c r="AV90" s="36">
        <v>0</v>
      </c>
      <c r="AW90" s="36">
        <v>0</v>
      </c>
      <c r="AX90" s="36">
        <v>0</v>
      </c>
      <c r="AY90" s="36">
        <v>0</v>
      </c>
      <c r="AZ90" s="36">
        <v>0</v>
      </c>
      <c r="BA90" s="36">
        <v>0</v>
      </c>
      <c r="BB90" s="36">
        <v>0</v>
      </c>
      <c r="BC90" s="28"/>
    </row>
    <row r="91" spans="1:55" s="7" customFormat="1" ht="15.75" customHeight="1" x14ac:dyDescent="0.25">
      <c r="A91" s="37" t="s">
        <v>150</v>
      </c>
      <c r="B91" s="38" t="s">
        <v>61</v>
      </c>
      <c r="C91" s="39" t="s">
        <v>40</v>
      </c>
      <c r="D91" s="35" t="s">
        <v>43</v>
      </c>
      <c r="E91" s="35" t="s">
        <v>43</v>
      </c>
      <c r="F91" s="35" t="s">
        <v>43</v>
      </c>
      <c r="G91" s="35" t="s">
        <v>43</v>
      </c>
      <c r="H91" s="35" t="s">
        <v>43</v>
      </c>
      <c r="I91" s="35" t="s">
        <v>43</v>
      </c>
      <c r="J91" s="35" t="s">
        <v>43</v>
      </c>
      <c r="K91" s="35" t="s">
        <v>43</v>
      </c>
      <c r="L91" s="35" t="s">
        <v>43</v>
      </c>
      <c r="M91" s="35" t="s">
        <v>43</v>
      </c>
      <c r="N91" s="35" t="s">
        <v>43</v>
      </c>
      <c r="O91" s="35" t="s">
        <v>43</v>
      </c>
      <c r="P91" s="35" t="s">
        <v>43</v>
      </c>
      <c r="Q91" s="35" t="s">
        <v>43</v>
      </c>
      <c r="R91" s="35" t="s">
        <v>43</v>
      </c>
      <c r="S91" s="35" t="s">
        <v>43</v>
      </c>
      <c r="T91" s="35" t="s">
        <v>43</v>
      </c>
      <c r="U91" s="35" t="s">
        <v>43</v>
      </c>
      <c r="V91" s="35" t="s">
        <v>43</v>
      </c>
      <c r="W91" s="35" t="s">
        <v>43</v>
      </c>
      <c r="X91" s="35" t="s">
        <v>43</v>
      </c>
      <c r="Y91" s="35" t="s">
        <v>43</v>
      </c>
      <c r="Z91" s="35" t="s">
        <v>43</v>
      </c>
      <c r="AA91" s="35" t="s">
        <v>43</v>
      </c>
      <c r="AB91" s="35" t="s">
        <v>43</v>
      </c>
      <c r="AD91" s="40"/>
      <c r="AE91" s="36" t="s">
        <v>43</v>
      </c>
      <c r="AF91" s="36" t="s">
        <v>43</v>
      </c>
      <c r="AG91" s="36" t="s">
        <v>43</v>
      </c>
      <c r="AH91" s="36" t="s">
        <v>43</v>
      </c>
      <c r="AI91" s="36" t="s">
        <v>43</v>
      </c>
      <c r="AJ91" s="36" t="s">
        <v>43</v>
      </c>
      <c r="AK91" s="36" t="s">
        <v>43</v>
      </c>
      <c r="AL91" s="36" t="s">
        <v>43</v>
      </c>
      <c r="AM91" s="36" t="s">
        <v>43</v>
      </c>
      <c r="AN91" s="36" t="s">
        <v>43</v>
      </c>
      <c r="AO91" s="36" t="s">
        <v>43</v>
      </c>
      <c r="AP91" s="36" t="s">
        <v>43</v>
      </c>
      <c r="AQ91" s="36" t="s">
        <v>43</v>
      </c>
      <c r="AR91" s="36" t="s">
        <v>43</v>
      </c>
      <c r="AS91" s="36" t="s">
        <v>43</v>
      </c>
      <c r="AT91" s="36" t="s">
        <v>43</v>
      </c>
      <c r="AU91" s="36" t="s">
        <v>43</v>
      </c>
      <c r="AV91" s="36" t="s">
        <v>43</v>
      </c>
      <c r="AW91" s="36" t="s">
        <v>43</v>
      </c>
      <c r="AX91" s="36" t="s">
        <v>43</v>
      </c>
      <c r="AY91" s="36" t="s">
        <v>43</v>
      </c>
      <c r="AZ91" s="36" t="s">
        <v>43</v>
      </c>
      <c r="BA91" s="36" t="s">
        <v>43</v>
      </c>
      <c r="BB91" s="36" t="s">
        <v>43</v>
      </c>
      <c r="BC91" s="28"/>
    </row>
    <row r="92" spans="1:55" s="7" customFormat="1" ht="31.5" customHeight="1" x14ac:dyDescent="0.25">
      <c r="A92" s="37" t="s">
        <v>151</v>
      </c>
      <c r="B92" s="41" t="s">
        <v>63</v>
      </c>
      <c r="C92" s="39" t="s">
        <v>40</v>
      </c>
      <c r="D92" s="35" t="s">
        <v>43</v>
      </c>
      <c r="E92" s="35" t="s">
        <v>43</v>
      </c>
      <c r="F92" s="35" t="s">
        <v>43</v>
      </c>
      <c r="G92" s="35" t="s">
        <v>43</v>
      </c>
      <c r="H92" s="35" t="s">
        <v>43</v>
      </c>
      <c r="I92" s="35" t="s">
        <v>43</v>
      </c>
      <c r="J92" s="35" t="s">
        <v>43</v>
      </c>
      <c r="K92" s="35" t="s">
        <v>43</v>
      </c>
      <c r="L92" s="35" t="s">
        <v>43</v>
      </c>
      <c r="M92" s="35" t="s">
        <v>43</v>
      </c>
      <c r="N92" s="35" t="s">
        <v>43</v>
      </c>
      <c r="O92" s="35" t="s">
        <v>43</v>
      </c>
      <c r="P92" s="35" t="s">
        <v>43</v>
      </c>
      <c r="Q92" s="35" t="s">
        <v>43</v>
      </c>
      <c r="R92" s="35" t="s">
        <v>43</v>
      </c>
      <c r="S92" s="35" t="s">
        <v>43</v>
      </c>
      <c r="T92" s="35" t="s">
        <v>43</v>
      </c>
      <c r="U92" s="35" t="s">
        <v>43</v>
      </c>
      <c r="V92" s="35" t="s">
        <v>43</v>
      </c>
      <c r="W92" s="35" t="s">
        <v>43</v>
      </c>
      <c r="X92" s="35" t="s">
        <v>43</v>
      </c>
      <c r="Y92" s="35" t="s">
        <v>43</v>
      </c>
      <c r="Z92" s="35" t="s">
        <v>43</v>
      </c>
      <c r="AA92" s="35" t="s">
        <v>43</v>
      </c>
      <c r="AB92" s="35" t="s">
        <v>43</v>
      </c>
      <c r="AD92" s="40"/>
      <c r="AE92" s="36" t="s">
        <v>43</v>
      </c>
      <c r="AF92" s="36" t="s">
        <v>43</v>
      </c>
      <c r="AG92" s="36" t="s">
        <v>43</v>
      </c>
      <c r="AH92" s="36" t="s">
        <v>43</v>
      </c>
      <c r="AI92" s="36" t="s">
        <v>43</v>
      </c>
      <c r="AJ92" s="36" t="s">
        <v>43</v>
      </c>
      <c r="AK92" s="36" t="s">
        <v>43</v>
      </c>
      <c r="AL92" s="36" t="s">
        <v>43</v>
      </c>
      <c r="AM92" s="36" t="s">
        <v>43</v>
      </c>
      <c r="AN92" s="36" t="s">
        <v>43</v>
      </c>
      <c r="AO92" s="36" t="s">
        <v>43</v>
      </c>
      <c r="AP92" s="36" t="s">
        <v>43</v>
      </c>
      <c r="AQ92" s="36" t="s">
        <v>43</v>
      </c>
      <c r="AR92" s="36" t="s">
        <v>43</v>
      </c>
      <c r="AS92" s="36" t="s">
        <v>43</v>
      </c>
      <c r="AT92" s="36" t="s">
        <v>43</v>
      </c>
      <c r="AU92" s="36" t="s">
        <v>43</v>
      </c>
      <c r="AV92" s="36" t="s">
        <v>43</v>
      </c>
      <c r="AW92" s="36" t="s">
        <v>43</v>
      </c>
      <c r="AX92" s="36" t="s">
        <v>43</v>
      </c>
      <c r="AY92" s="36" t="s">
        <v>43</v>
      </c>
      <c r="AZ92" s="36" t="s">
        <v>43</v>
      </c>
      <c r="BA92" s="36" t="s">
        <v>43</v>
      </c>
      <c r="BB92" s="36" t="s">
        <v>43</v>
      </c>
      <c r="BC92" s="28"/>
    </row>
    <row r="93" spans="1:55" s="7" customFormat="1" ht="15.75" customHeight="1" x14ac:dyDescent="0.25">
      <c r="A93" s="37" t="s">
        <v>152</v>
      </c>
      <c r="B93" s="43" t="s">
        <v>65</v>
      </c>
      <c r="C93" s="39" t="s">
        <v>40</v>
      </c>
      <c r="D93" s="35" t="s">
        <v>43</v>
      </c>
      <c r="E93" s="35" t="s">
        <v>43</v>
      </c>
      <c r="F93" s="35" t="s">
        <v>43</v>
      </c>
      <c r="G93" s="35" t="s">
        <v>43</v>
      </c>
      <c r="H93" s="35" t="s">
        <v>43</v>
      </c>
      <c r="I93" s="35" t="s">
        <v>43</v>
      </c>
      <c r="J93" s="35" t="s">
        <v>43</v>
      </c>
      <c r="K93" s="35" t="s">
        <v>43</v>
      </c>
      <c r="L93" s="35" t="s">
        <v>43</v>
      </c>
      <c r="M93" s="35" t="s">
        <v>43</v>
      </c>
      <c r="N93" s="35" t="s">
        <v>43</v>
      </c>
      <c r="O93" s="35" t="s">
        <v>43</v>
      </c>
      <c r="P93" s="35" t="s">
        <v>43</v>
      </c>
      <c r="Q93" s="35" t="s">
        <v>43</v>
      </c>
      <c r="R93" s="35" t="s">
        <v>43</v>
      </c>
      <c r="S93" s="35" t="s">
        <v>43</v>
      </c>
      <c r="T93" s="35" t="s">
        <v>43</v>
      </c>
      <c r="U93" s="35" t="s">
        <v>43</v>
      </c>
      <c r="V93" s="35" t="s">
        <v>43</v>
      </c>
      <c r="W93" s="35" t="s">
        <v>43</v>
      </c>
      <c r="X93" s="35" t="s">
        <v>43</v>
      </c>
      <c r="Y93" s="35" t="s">
        <v>43</v>
      </c>
      <c r="Z93" s="35" t="s">
        <v>43</v>
      </c>
      <c r="AA93" s="35" t="s">
        <v>43</v>
      </c>
      <c r="AB93" s="35" t="s">
        <v>43</v>
      </c>
      <c r="AD93" s="40"/>
      <c r="AE93" s="36" t="s">
        <v>43</v>
      </c>
      <c r="AF93" s="36" t="s">
        <v>43</v>
      </c>
      <c r="AG93" s="36" t="s">
        <v>43</v>
      </c>
      <c r="AH93" s="36" t="s">
        <v>43</v>
      </c>
      <c r="AI93" s="36" t="s">
        <v>43</v>
      </c>
      <c r="AJ93" s="36" t="s">
        <v>43</v>
      </c>
      <c r="AK93" s="36" t="s">
        <v>43</v>
      </c>
      <c r="AL93" s="36" t="s">
        <v>43</v>
      </c>
      <c r="AM93" s="36" t="s">
        <v>43</v>
      </c>
      <c r="AN93" s="36" t="s">
        <v>43</v>
      </c>
      <c r="AO93" s="36" t="s">
        <v>43</v>
      </c>
      <c r="AP93" s="36" t="s">
        <v>43</v>
      </c>
      <c r="AQ93" s="36" t="s">
        <v>43</v>
      </c>
      <c r="AR93" s="36" t="s">
        <v>43</v>
      </c>
      <c r="AS93" s="36" t="s">
        <v>43</v>
      </c>
      <c r="AT93" s="36" t="s">
        <v>43</v>
      </c>
      <c r="AU93" s="36" t="s">
        <v>43</v>
      </c>
      <c r="AV93" s="36" t="s">
        <v>43</v>
      </c>
      <c r="AW93" s="36" t="s">
        <v>43</v>
      </c>
      <c r="AX93" s="36" t="s">
        <v>43</v>
      </c>
      <c r="AY93" s="36" t="s">
        <v>43</v>
      </c>
      <c r="AZ93" s="36" t="s">
        <v>43</v>
      </c>
      <c r="BA93" s="36" t="s">
        <v>43</v>
      </c>
      <c r="BB93" s="36" t="s">
        <v>43</v>
      </c>
      <c r="BC93" s="28"/>
    </row>
    <row r="94" spans="1:55" s="7" customFormat="1" ht="15.75" customHeight="1" x14ac:dyDescent="0.25">
      <c r="A94" s="37" t="s">
        <v>153</v>
      </c>
      <c r="B94" s="42" t="s">
        <v>67</v>
      </c>
      <c r="C94" s="39" t="s">
        <v>40</v>
      </c>
      <c r="D94" s="35" t="s">
        <v>43</v>
      </c>
      <c r="E94" s="35" t="s">
        <v>43</v>
      </c>
      <c r="F94" s="35" t="s">
        <v>43</v>
      </c>
      <c r="G94" s="35" t="s">
        <v>43</v>
      </c>
      <c r="H94" s="35" t="s">
        <v>43</v>
      </c>
      <c r="I94" s="35" t="s">
        <v>43</v>
      </c>
      <c r="J94" s="35" t="s">
        <v>43</v>
      </c>
      <c r="K94" s="35" t="s">
        <v>43</v>
      </c>
      <c r="L94" s="35" t="s">
        <v>43</v>
      </c>
      <c r="M94" s="35" t="s">
        <v>43</v>
      </c>
      <c r="N94" s="35" t="s">
        <v>43</v>
      </c>
      <c r="O94" s="35" t="s">
        <v>43</v>
      </c>
      <c r="P94" s="35" t="s">
        <v>43</v>
      </c>
      <c r="Q94" s="35" t="s">
        <v>43</v>
      </c>
      <c r="R94" s="35" t="s">
        <v>43</v>
      </c>
      <c r="S94" s="35" t="s">
        <v>43</v>
      </c>
      <c r="T94" s="35" t="s">
        <v>43</v>
      </c>
      <c r="U94" s="35" t="s">
        <v>43</v>
      </c>
      <c r="V94" s="35" t="s">
        <v>43</v>
      </c>
      <c r="W94" s="35" t="s">
        <v>43</v>
      </c>
      <c r="X94" s="35" t="s">
        <v>43</v>
      </c>
      <c r="Y94" s="35" t="s">
        <v>43</v>
      </c>
      <c r="Z94" s="35" t="s">
        <v>43</v>
      </c>
      <c r="AA94" s="35" t="s">
        <v>43</v>
      </c>
      <c r="AB94" s="35" t="s">
        <v>43</v>
      </c>
      <c r="AD94" s="40"/>
      <c r="AE94" s="36" t="s">
        <v>43</v>
      </c>
      <c r="AF94" s="36" t="s">
        <v>43</v>
      </c>
      <c r="AG94" s="36" t="s">
        <v>43</v>
      </c>
      <c r="AH94" s="36" t="s">
        <v>43</v>
      </c>
      <c r="AI94" s="36" t="s">
        <v>43</v>
      </c>
      <c r="AJ94" s="36" t="s">
        <v>43</v>
      </c>
      <c r="AK94" s="36" t="s">
        <v>43</v>
      </c>
      <c r="AL94" s="36" t="s">
        <v>43</v>
      </c>
      <c r="AM94" s="36" t="s">
        <v>43</v>
      </c>
      <c r="AN94" s="36" t="s">
        <v>43</v>
      </c>
      <c r="AO94" s="36" t="s">
        <v>43</v>
      </c>
      <c r="AP94" s="36" t="s">
        <v>43</v>
      </c>
      <c r="AQ94" s="36" t="s">
        <v>43</v>
      </c>
      <c r="AR94" s="36" t="s">
        <v>43</v>
      </c>
      <c r="AS94" s="36" t="s">
        <v>43</v>
      </c>
      <c r="AT94" s="36" t="s">
        <v>43</v>
      </c>
      <c r="AU94" s="36" t="s">
        <v>43</v>
      </c>
      <c r="AV94" s="36" t="s">
        <v>43</v>
      </c>
      <c r="AW94" s="36" t="s">
        <v>43</v>
      </c>
      <c r="AX94" s="36" t="s">
        <v>43</v>
      </c>
      <c r="AY94" s="36" t="s">
        <v>43</v>
      </c>
      <c r="AZ94" s="36" t="s">
        <v>43</v>
      </c>
      <c r="BA94" s="36" t="s">
        <v>43</v>
      </c>
      <c r="BB94" s="36" t="s">
        <v>43</v>
      </c>
      <c r="BC94" s="28"/>
    </row>
    <row r="95" spans="1:55" s="7" customFormat="1" x14ac:dyDescent="0.25">
      <c r="A95" s="37" t="s">
        <v>154</v>
      </c>
      <c r="B95" s="38" t="s">
        <v>69</v>
      </c>
      <c r="C95" s="39" t="s">
        <v>40</v>
      </c>
      <c r="D95" s="35">
        <f t="shared" ref="D95:L95" si="43">D37-D52</f>
        <v>51.758250526811892</v>
      </c>
      <c r="E95" s="35">
        <f t="shared" si="43"/>
        <v>170.59757669470252</v>
      </c>
      <c r="F95" s="35">
        <f t="shared" si="43"/>
        <v>358.3302409383063</v>
      </c>
      <c r="G95" s="35">
        <f t="shared" si="43"/>
        <v>43.786645903309051</v>
      </c>
      <c r="H95" s="35">
        <f t="shared" si="43"/>
        <v>54.895969127322928</v>
      </c>
      <c r="I95" s="35">
        <f t="shared" si="43"/>
        <v>49.757548854503661</v>
      </c>
      <c r="J95" s="35">
        <f t="shared" si="43"/>
        <v>76.186366188203465</v>
      </c>
      <c r="K95" s="35">
        <f t="shared" si="43"/>
        <v>67.710012383271192</v>
      </c>
      <c r="L95" s="35">
        <f t="shared" si="43"/>
        <v>52.998584839244742</v>
      </c>
      <c r="M95" s="35">
        <f>M37-M52</f>
        <v>38.762335094778038</v>
      </c>
      <c r="N95" s="35">
        <f t="shared" ref="N95" si="44">N37-N52</f>
        <v>27.96491746121831</v>
      </c>
      <c r="O95" s="35">
        <f>O37-O52</f>
        <v>40.643411340928566</v>
      </c>
      <c r="P95" s="35">
        <f t="shared" ref="P95" si="45">P37-P52</f>
        <v>26.788951654038602</v>
      </c>
      <c r="Q95" s="35">
        <f>Q37-Q52</f>
        <v>42.600558969788032</v>
      </c>
      <c r="R95" s="35">
        <f t="shared" ref="R95" si="46">R37-R52</f>
        <v>27.762041245255446</v>
      </c>
      <c r="S95" s="35">
        <f>S37-S52</f>
        <v>44.641771538953584</v>
      </c>
      <c r="T95" s="35">
        <f t="shared" ref="T95" si="47">T37-T52</f>
        <v>28.770055517023927</v>
      </c>
      <c r="U95" s="35">
        <f>U37-U52</f>
        <v>45.949237047247522</v>
      </c>
      <c r="V95" s="35">
        <f t="shared" ref="V95" si="48">V37-V52</f>
        <v>29.883853369725635</v>
      </c>
      <c r="W95" s="35">
        <f>W37-W52</f>
        <v>47.262342311687512</v>
      </c>
      <c r="X95" s="35">
        <f t="shared" ref="X95" si="49">X37-X52</f>
        <v>31.079207504514663</v>
      </c>
      <c r="Y95" s="35">
        <f>Y37-Y52</f>
        <v>48.611545072265884</v>
      </c>
      <c r="Z95" s="35">
        <f t="shared" ref="Z95" si="50">Z37-Z52</f>
        <v>32.322375804695248</v>
      </c>
      <c r="AA95" s="35">
        <f t="shared" ref="AA95:AA109" si="51">H95+J95+K95+M95+O95+Q95+S95+U95+W95+Y95</f>
        <v>507.26354907444681</v>
      </c>
      <c r="AB95" s="35">
        <f t="shared" ref="AB95:AB109" si="52">H95+J95+L95+N95+P95+R95+T95+V95+X95+Z95</f>
        <v>388.65232271124296</v>
      </c>
      <c r="AD95" s="40"/>
      <c r="AE95" s="36">
        <v>0</v>
      </c>
      <c r="AF95" s="36">
        <v>0</v>
      </c>
      <c r="AG95" s="36">
        <v>0</v>
      </c>
      <c r="AH95" s="36">
        <v>0</v>
      </c>
      <c r="AI95" s="36">
        <v>0</v>
      </c>
      <c r="AJ95" s="36">
        <v>0</v>
      </c>
      <c r="AK95" s="36">
        <v>0</v>
      </c>
      <c r="AL95" s="36">
        <v>0</v>
      </c>
      <c r="AM95" s="36">
        <v>0</v>
      </c>
      <c r="AN95" s="36">
        <v>0</v>
      </c>
      <c r="AO95" s="36">
        <v>0</v>
      </c>
      <c r="AP95" s="36">
        <v>0</v>
      </c>
      <c r="AQ95" s="36">
        <v>0</v>
      </c>
      <c r="AR95" s="36">
        <v>0</v>
      </c>
      <c r="AS95" s="36">
        <v>0</v>
      </c>
      <c r="AT95" s="36">
        <v>0</v>
      </c>
      <c r="AU95" s="36">
        <v>0</v>
      </c>
      <c r="AV95" s="36">
        <v>0</v>
      </c>
      <c r="AW95" s="36">
        <v>0</v>
      </c>
      <c r="AX95" s="36">
        <v>0</v>
      </c>
      <c r="AY95" s="36">
        <v>0</v>
      </c>
      <c r="AZ95" s="36">
        <v>0</v>
      </c>
      <c r="BA95" s="36">
        <v>0</v>
      </c>
      <c r="BB95" s="36">
        <v>0</v>
      </c>
      <c r="BC95" s="28"/>
    </row>
    <row r="96" spans="1:55" s="30" customFormat="1" x14ac:dyDescent="0.25">
      <c r="A96" s="32" t="s">
        <v>155</v>
      </c>
      <c r="B96" s="33" t="s">
        <v>156</v>
      </c>
      <c r="C96" s="34" t="s">
        <v>40</v>
      </c>
      <c r="D96" s="35">
        <f t="shared" ref="D96:L96" si="53">D97-D103</f>
        <v>-380.87978423509162</v>
      </c>
      <c r="E96" s="35">
        <f t="shared" si="53"/>
        <v>-1064.4953611659698</v>
      </c>
      <c r="F96" s="35">
        <f t="shared" si="53"/>
        <v>-204.36316028143614</v>
      </c>
      <c r="G96" s="35">
        <f t="shared" si="53"/>
        <v>-249.04879606949896</v>
      </c>
      <c r="H96" s="35">
        <f t="shared" si="53"/>
        <v>40.023205070251208</v>
      </c>
      <c r="I96" s="35">
        <f t="shared" si="53"/>
        <v>-259.74332063721863</v>
      </c>
      <c r="J96" s="35">
        <f t="shared" si="53"/>
        <v>119.41986676479041</v>
      </c>
      <c r="K96" s="35">
        <f t="shared" si="53"/>
        <v>-135.55606630777663</v>
      </c>
      <c r="L96" s="35">
        <f t="shared" si="53"/>
        <v>-802.60497920114847</v>
      </c>
      <c r="M96" s="35">
        <f>M97-M103</f>
        <v>-143.71828513205185</v>
      </c>
      <c r="N96" s="35">
        <f t="shared" ref="N96" si="54">N97-N103</f>
        <v>-177.65941534612847</v>
      </c>
      <c r="O96" s="35">
        <f>O97-O103</f>
        <v>-125.92995168586552</v>
      </c>
      <c r="P96" s="35">
        <f t="shared" ref="P96" si="55">P97-P103</f>
        <v>-163.31865646429765</v>
      </c>
      <c r="Q96" s="35">
        <f>Q97-Q103</f>
        <v>-199.92761886409917</v>
      </c>
      <c r="R96" s="35">
        <f t="shared" ref="R96" si="56">R97-R103</f>
        <v>-157.14929002731395</v>
      </c>
      <c r="S96" s="35">
        <f>S97-S103</f>
        <v>-205.74416491252964</v>
      </c>
      <c r="T96" s="35">
        <f t="shared" ref="T96" si="57">T97-T103</f>
        <v>-191.65642799550236</v>
      </c>
      <c r="U96" s="35">
        <f>U97-U103</f>
        <v>-209.68372142110525</v>
      </c>
      <c r="V96" s="35">
        <f t="shared" ref="V96" si="58">V97-V103</f>
        <v>-194.41258532301259</v>
      </c>
      <c r="W96" s="35">
        <f>W97-W103</f>
        <v>-213.69680925616214</v>
      </c>
      <c r="X96" s="35">
        <f t="shared" ref="X96" si="59">X97-X103</f>
        <v>-202.45693452190582</v>
      </c>
      <c r="Y96" s="35">
        <f>Y97-Y103</f>
        <v>-217.7847412501192</v>
      </c>
      <c r="Z96" s="35">
        <f t="shared" ref="Z96" si="60">Z97-Z103</f>
        <v>-210.82305768875474</v>
      </c>
      <c r="AA96" s="35">
        <f t="shared" si="51"/>
        <v>-1292.5982869946677</v>
      </c>
      <c r="AB96" s="35">
        <f t="shared" si="52"/>
        <v>-1940.6382747330224</v>
      </c>
      <c r="AD96" s="31"/>
      <c r="AE96" s="36">
        <v>0</v>
      </c>
      <c r="AF96" s="36">
        <v>0</v>
      </c>
      <c r="AG96" s="36">
        <v>0</v>
      </c>
      <c r="AH96" s="36">
        <v>0</v>
      </c>
      <c r="AI96" s="36">
        <v>0</v>
      </c>
      <c r="AJ96" s="36">
        <v>0</v>
      </c>
      <c r="AK96" s="36">
        <v>0</v>
      </c>
      <c r="AL96" s="36">
        <v>0</v>
      </c>
      <c r="AM96" s="36">
        <v>0</v>
      </c>
      <c r="AN96" s="36">
        <v>0</v>
      </c>
      <c r="AO96" s="36">
        <v>0</v>
      </c>
      <c r="AP96" s="36">
        <v>0</v>
      </c>
      <c r="AQ96" s="36">
        <v>0</v>
      </c>
      <c r="AR96" s="36">
        <v>0</v>
      </c>
      <c r="AS96" s="36">
        <v>0</v>
      </c>
      <c r="AT96" s="36">
        <v>0</v>
      </c>
      <c r="AU96" s="36">
        <v>0</v>
      </c>
      <c r="AV96" s="36">
        <v>0</v>
      </c>
      <c r="AW96" s="36">
        <v>0</v>
      </c>
      <c r="AX96" s="36">
        <v>0</v>
      </c>
      <c r="AY96" s="36">
        <v>0</v>
      </c>
      <c r="AZ96" s="36">
        <v>0</v>
      </c>
      <c r="BA96" s="36">
        <v>0</v>
      </c>
      <c r="BB96" s="36">
        <v>0</v>
      </c>
      <c r="BC96" s="28"/>
    </row>
    <row r="97" spans="1:55" s="7" customFormat="1" x14ac:dyDescent="0.25">
      <c r="A97" s="37" t="s">
        <v>157</v>
      </c>
      <c r="B97" s="41" t="s">
        <v>158</v>
      </c>
      <c r="C97" s="39" t="s">
        <v>40</v>
      </c>
      <c r="D97" s="35">
        <f t="shared" ref="D97:L97" si="61">D98+D99+D100+D102</f>
        <v>1197.1964466968636</v>
      </c>
      <c r="E97" s="35">
        <f t="shared" si="61"/>
        <v>890.36655383403001</v>
      </c>
      <c r="F97" s="35">
        <f t="shared" si="61"/>
        <v>396.16805822974931</v>
      </c>
      <c r="G97" s="35">
        <f t="shared" si="61"/>
        <v>382.65711133582511</v>
      </c>
      <c r="H97" s="35">
        <f t="shared" si="61"/>
        <v>459.73258504136777</v>
      </c>
      <c r="I97" s="35">
        <f t="shared" si="61"/>
        <v>285.25336181650937</v>
      </c>
      <c r="J97" s="35">
        <f t="shared" si="61"/>
        <v>550.1297898643229</v>
      </c>
      <c r="K97" s="35">
        <f t="shared" si="61"/>
        <v>288.29842885835012</v>
      </c>
      <c r="L97" s="35">
        <f t="shared" si="61"/>
        <v>288.65553576780997</v>
      </c>
      <c r="M97" s="35">
        <f>M98+M99+M100+M102</f>
        <v>187.17116041974765</v>
      </c>
      <c r="N97" s="35">
        <f t="shared" ref="N97" si="62">N98+N99+N100+N102</f>
        <v>48.01687996235092</v>
      </c>
      <c r="O97" s="35">
        <f>O98+O99+O100+O102</f>
        <v>118.61212850935291</v>
      </c>
      <c r="P97" s="35">
        <f t="shared" ref="P97" si="63">P98+P99+P100+P102</f>
        <v>37.020689601564982</v>
      </c>
      <c r="Q97" s="35">
        <f>Q98+Q99+Q100+Q102</f>
        <v>17.470633118146711</v>
      </c>
      <c r="R97" s="35">
        <f t="shared" ref="R97" si="64">R98+R99+R100+R102</f>
        <v>20.677021254766789</v>
      </c>
      <c r="S97" s="35">
        <f>S98+S99+S100+S102</f>
        <v>17.532678967497901</v>
      </c>
      <c r="T97" s="35">
        <f t="shared" ref="T97" si="65">T98+T99+T100+T102</f>
        <v>21.961823894618398</v>
      </c>
      <c r="U97" s="35">
        <f>U98+U99+U100+U102</f>
        <v>18.058659336522837</v>
      </c>
      <c r="V97" s="35">
        <f t="shared" ref="V97" si="66">V98+V99+V100+V102</f>
        <v>23.310305586689971</v>
      </c>
      <c r="W97" s="35">
        <f>W98+W99+W100+W102</f>
        <v>18.600419116618522</v>
      </c>
      <c r="X97" s="35">
        <f t="shared" ref="X97" si="67">X98+X99+X100+X102</f>
        <v>23.974872024184858</v>
      </c>
      <c r="Y97" s="35">
        <f>Y98+Y99+Y100+Y102</f>
        <v>19.15843169011708</v>
      </c>
      <c r="Z97" s="35">
        <f t="shared" ref="Z97" si="68">Z98+Z99+Z100+Z102</f>
        <v>24.66602111917954</v>
      </c>
      <c r="AA97" s="35">
        <f t="shared" si="51"/>
        <v>1694.7649149220445</v>
      </c>
      <c r="AB97" s="35">
        <f t="shared" si="52"/>
        <v>1498.145524116856</v>
      </c>
      <c r="AD97" s="40"/>
      <c r="AE97" s="36">
        <v>0</v>
      </c>
      <c r="AF97" s="36">
        <v>0</v>
      </c>
      <c r="AG97" s="36">
        <v>0</v>
      </c>
      <c r="AH97" s="36">
        <v>0</v>
      </c>
      <c r="AI97" s="36">
        <v>0</v>
      </c>
      <c r="AJ97" s="36">
        <v>0</v>
      </c>
      <c r="AK97" s="36">
        <v>0</v>
      </c>
      <c r="AL97" s="36">
        <v>0</v>
      </c>
      <c r="AM97" s="36">
        <v>0</v>
      </c>
      <c r="AN97" s="36">
        <v>0</v>
      </c>
      <c r="AO97" s="36">
        <v>0</v>
      </c>
      <c r="AP97" s="36">
        <v>0</v>
      </c>
      <c r="AQ97" s="36">
        <v>0</v>
      </c>
      <c r="AR97" s="36">
        <v>0</v>
      </c>
      <c r="AS97" s="36">
        <v>0</v>
      </c>
      <c r="AT97" s="36">
        <v>0</v>
      </c>
      <c r="AU97" s="36">
        <v>0</v>
      </c>
      <c r="AV97" s="36">
        <v>0</v>
      </c>
      <c r="AW97" s="36">
        <v>0</v>
      </c>
      <c r="AX97" s="36">
        <v>0</v>
      </c>
      <c r="AY97" s="36">
        <v>0</v>
      </c>
      <c r="AZ97" s="36">
        <v>0</v>
      </c>
      <c r="BA97" s="36">
        <v>0</v>
      </c>
      <c r="BB97" s="36">
        <v>0</v>
      </c>
      <c r="BC97" s="28"/>
    </row>
    <row r="98" spans="1:55" s="7" customFormat="1" x14ac:dyDescent="0.25">
      <c r="A98" s="37" t="s">
        <v>159</v>
      </c>
      <c r="B98" s="43" t="s">
        <v>160</v>
      </c>
      <c r="C98" s="39" t="s">
        <v>40</v>
      </c>
      <c r="D98" s="35">
        <v>0</v>
      </c>
      <c r="E98" s="35">
        <v>0</v>
      </c>
      <c r="F98" s="35">
        <v>0</v>
      </c>
      <c r="G98" s="35">
        <v>0</v>
      </c>
      <c r="H98" s="35">
        <v>5.8259999999999999E-2</v>
      </c>
      <c r="I98" s="35">
        <v>0</v>
      </c>
      <c r="J98" s="35">
        <v>0</v>
      </c>
      <c r="K98" s="35">
        <v>0</v>
      </c>
      <c r="L98" s="35">
        <v>0</v>
      </c>
      <c r="M98" s="35">
        <v>0</v>
      </c>
      <c r="N98" s="35">
        <v>0</v>
      </c>
      <c r="O98" s="35">
        <v>0</v>
      </c>
      <c r="P98" s="35">
        <v>0</v>
      </c>
      <c r="Q98" s="35">
        <v>0</v>
      </c>
      <c r="R98" s="35">
        <v>0</v>
      </c>
      <c r="S98" s="35">
        <v>0</v>
      </c>
      <c r="T98" s="35">
        <v>0</v>
      </c>
      <c r="U98" s="35">
        <v>0</v>
      </c>
      <c r="V98" s="35">
        <v>0</v>
      </c>
      <c r="W98" s="35">
        <v>0</v>
      </c>
      <c r="X98" s="35">
        <f>V98</f>
        <v>0</v>
      </c>
      <c r="Y98" s="35">
        <v>0</v>
      </c>
      <c r="Z98" s="35">
        <f>X98</f>
        <v>0</v>
      </c>
      <c r="AA98" s="35">
        <f t="shared" si="51"/>
        <v>5.8259999999999999E-2</v>
      </c>
      <c r="AB98" s="35">
        <f t="shared" si="52"/>
        <v>5.8259999999999999E-2</v>
      </c>
      <c r="AD98" s="40"/>
      <c r="AE98" s="36">
        <v>0</v>
      </c>
      <c r="AF98" s="36">
        <v>0</v>
      </c>
      <c r="AG98" s="36">
        <v>0</v>
      </c>
      <c r="AH98" s="36">
        <v>0</v>
      </c>
      <c r="AI98" s="36">
        <v>0</v>
      </c>
      <c r="AJ98" s="36">
        <v>0</v>
      </c>
      <c r="AK98" s="36">
        <v>0</v>
      </c>
      <c r="AL98" s="36">
        <v>0</v>
      </c>
      <c r="AM98" s="36">
        <v>0</v>
      </c>
      <c r="AN98" s="36">
        <v>0</v>
      </c>
      <c r="AO98" s="36">
        <v>0</v>
      </c>
      <c r="AP98" s="36">
        <v>0</v>
      </c>
      <c r="AQ98" s="36">
        <v>0</v>
      </c>
      <c r="AR98" s="36">
        <v>0</v>
      </c>
      <c r="AS98" s="36">
        <v>0</v>
      </c>
      <c r="AT98" s="36">
        <v>0</v>
      </c>
      <c r="AU98" s="36">
        <v>0</v>
      </c>
      <c r="AV98" s="36">
        <v>0</v>
      </c>
      <c r="AW98" s="36">
        <v>0</v>
      </c>
      <c r="AX98" s="36">
        <v>0</v>
      </c>
      <c r="AY98" s="36">
        <v>0</v>
      </c>
      <c r="AZ98" s="36">
        <v>0</v>
      </c>
      <c r="BA98" s="36">
        <v>0</v>
      </c>
      <c r="BB98" s="36">
        <v>0</v>
      </c>
      <c r="BC98" s="28"/>
    </row>
    <row r="99" spans="1:55" s="7" customFormat="1" x14ac:dyDescent="0.25">
      <c r="A99" s="37" t="s">
        <v>161</v>
      </c>
      <c r="B99" s="43" t="s">
        <v>162</v>
      </c>
      <c r="C99" s="39" t="s">
        <v>40</v>
      </c>
      <c r="D99" s="35">
        <v>3.1132493340823166</v>
      </c>
      <c r="E99" s="35">
        <v>37.221765718092641</v>
      </c>
      <c r="F99" s="35">
        <v>34.234806641373339</v>
      </c>
      <c r="G99" s="35">
        <v>7.8410000000000002</v>
      </c>
      <c r="H99" s="35">
        <v>10.21338482223552</v>
      </c>
      <c r="I99" s="35">
        <v>8.5869999999999997</v>
      </c>
      <c r="J99" s="35">
        <v>5.4221229863230267</v>
      </c>
      <c r="K99" s="35">
        <v>6.274153108350121</v>
      </c>
      <c r="L99" s="35">
        <v>6.6736492812270516</v>
      </c>
      <c r="M99" s="35">
        <v>6.2916484191476272</v>
      </c>
      <c r="N99" s="35">
        <v>5.9439263873433656</v>
      </c>
      <c r="O99" s="35">
        <v>6.2916484191476272</v>
      </c>
      <c r="P99" s="35">
        <v>6.1210662999799581</v>
      </c>
      <c r="Q99" s="35">
        <v>6.2916484191476272</v>
      </c>
      <c r="R99" s="35">
        <v>6.3052918091220134</v>
      </c>
      <c r="S99" s="35">
        <v>6.2916484191476272</v>
      </c>
      <c r="T99" s="35">
        <v>6.4968863386297517</v>
      </c>
      <c r="U99" s="35">
        <v>6.2916484191476272</v>
      </c>
      <c r="V99" s="35">
        <v>6.696144649317799</v>
      </c>
      <c r="W99" s="35">
        <v>6.2916484191476272</v>
      </c>
      <c r="X99" s="35">
        <f>V99</f>
        <v>6.696144649317799</v>
      </c>
      <c r="Y99" s="35">
        <v>6.2916484191476272</v>
      </c>
      <c r="Z99" s="35">
        <f>X99</f>
        <v>6.696144649317799</v>
      </c>
      <c r="AA99" s="35">
        <f t="shared" si="51"/>
        <v>65.951199850942061</v>
      </c>
      <c r="AB99" s="35">
        <f t="shared" si="52"/>
        <v>67.264761872814091</v>
      </c>
      <c r="AD99" s="40"/>
      <c r="AE99" s="36">
        <v>0</v>
      </c>
      <c r="AF99" s="36">
        <v>0</v>
      </c>
      <c r="AG99" s="36">
        <v>0</v>
      </c>
      <c r="AH99" s="36">
        <v>0</v>
      </c>
      <c r="AI99" s="36">
        <v>0</v>
      </c>
      <c r="AJ99" s="36">
        <v>0</v>
      </c>
      <c r="AK99" s="36">
        <v>0</v>
      </c>
      <c r="AL99" s="36">
        <v>0</v>
      </c>
      <c r="AM99" s="36">
        <v>0</v>
      </c>
      <c r="AN99" s="36">
        <v>0</v>
      </c>
      <c r="AO99" s="36">
        <v>0</v>
      </c>
      <c r="AP99" s="36">
        <v>0</v>
      </c>
      <c r="AQ99" s="36">
        <v>0</v>
      </c>
      <c r="AR99" s="36">
        <v>0</v>
      </c>
      <c r="AS99" s="36">
        <v>0</v>
      </c>
      <c r="AT99" s="36">
        <v>0</v>
      </c>
      <c r="AU99" s="36">
        <v>0</v>
      </c>
      <c r="AV99" s="36">
        <v>0</v>
      </c>
      <c r="AW99" s="36">
        <v>0</v>
      </c>
      <c r="AX99" s="36">
        <v>0</v>
      </c>
      <c r="AY99" s="36">
        <v>0</v>
      </c>
      <c r="AZ99" s="36">
        <v>0</v>
      </c>
      <c r="BA99" s="36">
        <v>0</v>
      </c>
      <c r="BB99" s="36">
        <v>0</v>
      </c>
      <c r="BC99" s="28"/>
    </row>
    <row r="100" spans="1:55" s="7" customFormat="1" x14ac:dyDescent="0.25">
      <c r="A100" s="37" t="s">
        <v>163</v>
      </c>
      <c r="B100" s="43" t="s">
        <v>164</v>
      </c>
      <c r="C100" s="39" t="s">
        <v>40</v>
      </c>
      <c r="D100" s="35">
        <v>1062.4586200000001</v>
      </c>
      <c r="E100" s="35">
        <v>560.87283000000002</v>
      </c>
      <c r="F100" s="35">
        <v>52.462050000000005</v>
      </c>
      <c r="G100" s="35">
        <v>229.09891873999999</v>
      </c>
      <c r="H100" s="35">
        <v>132.41860999999997</v>
      </c>
      <c r="I100" s="35">
        <v>97.188458740000002</v>
      </c>
      <c r="J100" s="35">
        <v>6.6099999999999996E-3</v>
      </c>
      <c r="K100" s="35">
        <v>0</v>
      </c>
      <c r="L100" s="35">
        <v>32.059419999999996</v>
      </c>
      <c r="M100" s="35">
        <v>0</v>
      </c>
      <c r="N100" s="35">
        <v>0</v>
      </c>
      <c r="O100" s="35">
        <v>0</v>
      </c>
      <c r="P100" s="35">
        <v>0</v>
      </c>
      <c r="Q100" s="35">
        <v>0</v>
      </c>
      <c r="R100" s="35">
        <v>0</v>
      </c>
      <c r="S100" s="35">
        <v>0</v>
      </c>
      <c r="T100" s="35">
        <v>0</v>
      </c>
      <c r="U100" s="35">
        <v>0</v>
      </c>
      <c r="V100" s="35">
        <v>0</v>
      </c>
      <c r="W100" s="35">
        <v>0</v>
      </c>
      <c r="X100" s="35">
        <f>V100*1.04</f>
        <v>0</v>
      </c>
      <c r="Y100" s="35">
        <v>0</v>
      </c>
      <c r="Z100" s="35">
        <f>X100*1.04</f>
        <v>0</v>
      </c>
      <c r="AA100" s="35">
        <f t="shared" si="51"/>
        <v>132.42521999999997</v>
      </c>
      <c r="AB100" s="35">
        <f t="shared" si="52"/>
        <v>164.48463999999996</v>
      </c>
      <c r="AD100" s="40"/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36">
        <v>0</v>
      </c>
      <c r="AT100" s="36">
        <v>0</v>
      </c>
      <c r="AU100" s="36">
        <v>0</v>
      </c>
      <c r="AV100" s="36">
        <v>0</v>
      </c>
      <c r="AW100" s="36">
        <v>0</v>
      </c>
      <c r="AX100" s="36">
        <v>0</v>
      </c>
      <c r="AY100" s="36">
        <v>0</v>
      </c>
      <c r="AZ100" s="36">
        <v>0</v>
      </c>
      <c r="BA100" s="36">
        <v>0</v>
      </c>
      <c r="BB100" s="36">
        <v>0</v>
      </c>
      <c r="BC100" s="28"/>
    </row>
    <row r="101" spans="1:55" s="7" customFormat="1" x14ac:dyDescent="0.25">
      <c r="A101" s="37" t="s">
        <v>165</v>
      </c>
      <c r="B101" s="45" t="s">
        <v>166</v>
      </c>
      <c r="C101" s="39" t="s">
        <v>40</v>
      </c>
      <c r="D101" s="35">
        <v>1062.4586200000001</v>
      </c>
      <c r="E101" s="35">
        <v>559.56424000000004</v>
      </c>
      <c r="F101" s="35">
        <v>52.143967760000066</v>
      </c>
      <c r="G101" s="35">
        <v>97.188458740000002</v>
      </c>
      <c r="H101" s="35">
        <v>2.0116989999999997</v>
      </c>
      <c r="I101" s="35">
        <v>97.188458740000002</v>
      </c>
      <c r="J101" s="35">
        <v>6.6099999999999996E-3</v>
      </c>
      <c r="K101" s="35">
        <v>0</v>
      </c>
      <c r="L101" s="35">
        <v>32.059419999999996</v>
      </c>
      <c r="M101" s="35">
        <v>0</v>
      </c>
      <c r="N101" s="35">
        <v>0</v>
      </c>
      <c r="O101" s="35">
        <v>0</v>
      </c>
      <c r="P101" s="35">
        <v>0</v>
      </c>
      <c r="Q101" s="35">
        <v>0</v>
      </c>
      <c r="R101" s="35">
        <v>0</v>
      </c>
      <c r="S101" s="35">
        <v>0</v>
      </c>
      <c r="T101" s="35">
        <v>0</v>
      </c>
      <c r="U101" s="35">
        <v>0</v>
      </c>
      <c r="V101" s="35">
        <v>0</v>
      </c>
      <c r="W101" s="35">
        <v>0</v>
      </c>
      <c r="X101" s="35">
        <f>V101</f>
        <v>0</v>
      </c>
      <c r="Y101" s="35">
        <v>0</v>
      </c>
      <c r="Z101" s="35">
        <f>X101</f>
        <v>0</v>
      </c>
      <c r="AA101" s="35">
        <f t="shared" si="51"/>
        <v>2.0183089999999995</v>
      </c>
      <c r="AB101" s="35">
        <f t="shared" si="52"/>
        <v>34.077728999999998</v>
      </c>
      <c r="AD101" s="40"/>
      <c r="AE101" s="36">
        <v>0</v>
      </c>
      <c r="AF101" s="36">
        <v>0</v>
      </c>
      <c r="AG101" s="36">
        <v>0</v>
      </c>
      <c r="AH101" s="36">
        <v>0</v>
      </c>
      <c r="AI101" s="36">
        <v>0</v>
      </c>
      <c r="AJ101" s="36">
        <v>0</v>
      </c>
      <c r="AK101" s="36">
        <v>0</v>
      </c>
      <c r="AL101" s="36">
        <v>0</v>
      </c>
      <c r="AM101" s="36">
        <v>0</v>
      </c>
      <c r="AN101" s="36">
        <v>0</v>
      </c>
      <c r="AO101" s="36">
        <v>0</v>
      </c>
      <c r="AP101" s="36">
        <v>0</v>
      </c>
      <c r="AQ101" s="36">
        <v>0</v>
      </c>
      <c r="AR101" s="36">
        <v>0</v>
      </c>
      <c r="AS101" s="36">
        <v>0</v>
      </c>
      <c r="AT101" s="36">
        <v>0</v>
      </c>
      <c r="AU101" s="36">
        <v>0</v>
      </c>
      <c r="AV101" s="36">
        <v>0</v>
      </c>
      <c r="AW101" s="36">
        <v>0</v>
      </c>
      <c r="AX101" s="36">
        <v>0</v>
      </c>
      <c r="AY101" s="36">
        <v>0</v>
      </c>
      <c r="AZ101" s="36">
        <v>0</v>
      </c>
      <c r="BA101" s="36">
        <v>0</v>
      </c>
      <c r="BB101" s="36">
        <v>0</v>
      </c>
      <c r="BC101" s="28"/>
    </row>
    <row r="102" spans="1:55" s="7" customFormat="1" x14ac:dyDescent="0.25">
      <c r="A102" s="37" t="s">
        <v>167</v>
      </c>
      <c r="B102" s="42" t="s">
        <v>168</v>
      </c>
      <c r="C102" s="39" t="s">
        <v>40</v>
      </c>
      <c r="D102" s="35">
        <v>131.62457736278117</v>
      </c>
      <c r="E102" s="35">
        <v>292.27195811593731</v>
      </c>
      <c r="F102" s="35">
        <v>309.47120158837595</v>
      </c>
      <c r="G102" s="35">
        <v>145.71719259582511</v>
      </c>
      <c r="H102" s="35">
        <v>317.04233021913228</v>
      </c>
      <c r="I102" s="35">
        <v>179.47790307650939</v>
      </c>
      <c r="J102" s="35">
        <v>544.70105687799992</v>
      </c>
      <c r="K102" s="35">
        <v>282.02427575000002</v>
      </c>
      <c r="L102" s="35">
        <v>249.92246648658289</v>
      </c>
      <c r="M102" s="35">
        <v>180.87951200060002</v>
      </c>
      <c r="N102" s="35">
        <v>42.072953575007553</v>
      </c>
      <c r="O102" s="35">
        <v>112.32048009020528</v>
      </c>
      <c r="P102" s="35">
        <v>30.899623301585024</v>
      </c>
      <c r="Q102" s="35">
        <v>11.178984698999084</v>
      </c>
      <c r="R102" s="35">
        <v>14.371729445644775</v>
      </c>
      <c r="S102" s="35">
        <v>11.241030548350274</v>
      </c>
      <c r="T102" s="35">
        <v>15.464937555988646</v>
      </c>
      <c r="U102" s="35">
        <v>11.76701091737521</v>
      </c>
      <c r="V102" s="35">
        <v>16.614160937372173</v>
      </c>
      <c r="W102" s="35">
        <v>12.308770697470894</v>
      </c>
      <c r="X102" s="35">
        <f>V102*1.04</f>
        <v>17.27872737486706</v>
      </c>
      <c r="Y102" s="35">
        <v>12.866783270969453</v>
      </c>
      <c r="Z102" s="35">
        <f>X102*1.04</f>
        <v>17.969876469861742</v>
      </c>
      <c r="AA102" s="35">
        <f t="shared" si="51"/>
        <v>1496.3302350711026</v>
      </c>
      <c r="AB102" s="35">
        <f t="shared" si="52"/>
        <v>1266.3378622440421</v>
      </c>
      <c r="AD102" s="40"/>
      <c r="AE102" s="36">
        <v>0</v>
      </c>
      <c r="AF102" s="36">
        <v>0</v>
      </c>
      <c r="AG102" s="36">
        <v>0</v>
      </c>
      <c r="AH102" s="36">
        <v>0</v>
      </c>
      <c r="AI102" s="36">
        <v>0</v>
      </c>
      <c r="AJ102" s="36">
        <v>0</v>
      </c>
      <c r="AK102" s="36">
        <v>0</v>
      </c>
      <c r="AL102" s="36">
        <v>0</v>
      </c>
      <c r="AM102" s="36">
        <v>0</v>
      </c>
      <c r="AN102" s="36">
        <v>0</v>
      </c>
      <c r="AO102" s="36">
        <v>0</v>
      </c>
      <c r="AP102" s="36">
        <v>0</v>
      </c>
      <c r="AQ102" s="36">
        <v>0</v>
      </c>
      <c r="AR102" s="36">
        <v>0</v>
      </c>
      <c r="AS102" s="36">
        <v>0</v>
      </c>
      <c r="AT102" s="36">
        <v>0</v>
      </c>
      <c r="AU102" s="36">
        <v>0</v>
      </c>
      <c r="AV102" s="36">
        <v>0</v>
      </c>
      <c r="AW102" s="36">
        <v>0</v>
      </c>
      <c r="AX102" s="36">
        <v>0</v>
      </c>
      <c r="AY102" s="36">
        <v>0</v>
      </c>
      <c r="AZ102" s="36">
        <v>0</v>
      </c>
      <c r="BA102" s="36">
        <v>0</v>
      </c>
      <c r="BB102" s="36">
        <v>0</v>
      </c>
      <c r="BC102" s="28"/>
    </row>
    <row r="103" spans="1:55" s="7" customFormat="1" x14ac:dyDescent="0.25">
      <c r="A103" s="37" t="s">
        <v>169</v>
      </c>
      <c r="B103" s="44" t="s">
        <v>124</v>
      </c>
      <c r="C103" s="39" t="s">
        <v>40</v>
      </c>
      <c r="D103" s="35">
        <f t="shared" ref="D103:L103" si="69">D104+D105+D106+D108</f>
        <v>1578.0762309319553</v>
      </c>
      <c r="E103" s="35">
        <f t="shared" si="69"/>
        <v>1954.861915</v>
      </c>
      <c r="F103" s="35">
        <f t="shared" si="69"/>
        <v>600.53121851118544</v>
      </c>
      <c r="G103" s="35">
        <f t="shared" si="69"/>
        <v>631.70590740532407</v>
      </c>
      <c r="H103" s="35">
        <f t="shared" si="69"/>
        <v>419.70937997111656</v>
      </c>
      <c r="I103" s="35">
        <f t="shared" si="69"/>
        <v>544.996682453728</v>
      </c>
      <c r="J103" s="35">
        <f t="shared" si="69"/>
        <v>430.70992309953249</v>
      </c>
      <c r="K103" s="35">
        <f t="shared" si="69"/>
        <v>423.85449516612675</v>
      </c>
      <c r="L103" s="35">
        <f t="shared" si="69"/>
        <v>1091.2605149689584</v>
      </c>
      <c r="M103" s="35">
        <f>M104+M105+M106+M108</f>
        <v>330.8894455517995</v>
      </c>
      <c r="N103" s="35">
        <f t="shared" ref="N103" si="70">N104+N105+N106+N108</f>
        <v>225.67629530847938</v>
      </c>
      <c r="O103" s="35">
        <f>O104+O105+O106+O108</f>
        <v>244.54208019521843</v>
      </c>
      <c r="P103" s="35">
        <f t="shared" ref="P103" si="71">P104+P105+P106+P108</f>
        <v>200.33934606586263</v>
      </c>
      <c r="Q103" s="35">
        <f>Q104+Q105+Q106+Q108</f>
        <v>217.39825198224588</v>
      </c>
      <c r="R103" s="35">
        <f t="shared" ref="R103" si="72">R104+R105+R106+R108</f>
        <v>177.82631128208075</v>
      </c>
      <c r="S103" s="35">
        <f>S104+S105+S106+S108</f>
        <v>223.27684388002754</v>
      </c>
      <c r="T103" s="35">
        <f t="shared" ref="T103" si="73">T104+T105+T106+T108</f>
        <v>213.61825189012075</v>
      </c>
      <c r="U103" s="35">
        <f>U104+U105+U106+U108</f>
        <v>227.7423807576281</v>
      </c>
      <c r="V103" s="35">
        <f t="shared" ref="V103" si="74">V104+V105+V106+V108</f>
        <v>217.72289090970256</v>
      </c>
      <c r="W103" s="35">
        <f>W104+W105+W106+W108</f>
        <v>232.29722837278067</v>
      </c>
      <c r="X103" s="35">
        <f t="shared" ref="X103" si="75">X104+X105+X106+X108</f>
        <v>226.43180654609068</v>
      </c>
      <c r="Y103" s="35">
        <f>Y104+Y105+Y106+Y108</f>
        <v>236.94317294023628</v>
      </c>
      <c r="Z103" s="35">
        <f t="shared" ref="Z103" si="76">Z104+Z105+Z106+Z108</f>
        <v>235.48907880793428</v>
      </c>
      <c r="AA103" s="35">
        <f t="shared" si="51"/>
        <v>2987.3632019167126</v>
      </c>
      <c r="AB103" s="35">
        <f t="shared" si="52"/>
        <v>3438.7837988498782</v>
      </c>
      <c r="AD103" s="40"/>
      <c r="AE103" s="36">
        <v>0</v>
      </c>
      <c r="AF103" s="36">
        <v>0</v>
      </c>
      <c r="AG103" s="36">
        <v>0</v>
      </c>
      <c r="AH103" s="36">
        <v>0</v>
      </c>
      <c r="AI103" s="36">
        <v>0</v>
      </c>
      <c r="AJ103" s="36">
        <v>0</v>
      </c>
      <c r="AK103" s="36">
        <v>0</v>
      </c>
      <c r="AL103" s="36">
        <v>0</v>
      </c>
      <c r="AM103" s="36">
        <v>0</v>
      </c>
      <c r="AN103" s="36">
        <v>0</v>
      </c>
      <c r="AO103" s="36">
        <v>0</v>
      </c>
      <c r="AP103" s="36">
        <v>0</v>
      </c>
      <c r="AQ103" s="36">
        <v>0</v>
      </c>
      <c r="AR103" s="36">
        <v>0</v>
      </c>
      <c r="AS103" s="36">
        <v>0</v>
      </c>
      <c r="AT103" s="36">
        <v>0</v>
      </c>
      <c r="AU103" s="36">
        <v>0</v>
      </c>
      <c r="AV103" s="36">
        <v>0</v>
      </c>
      <c r="AW103" s="36">
        <v>0</v>
      </c>
      <c r="AX103" s="36">
        <v>0</v>
      </c>
      <c r="AY103" s="36">
        <v>0</v>
      </c>
      <c r="AZ103" s="36">
        <v>0</v>
      </c>
      <c r="BA103" s="36">
        <v>0</v>
      </c>
      <c r="BB103" s="36">
        <v>0</v>
      </c>
      <c r="BC103" s="28"/>
    </row>
    <row r="104" spans="1:55" s="7" customFormat="1" x14ac:dyDescent="0.25">
      <c r="A104" s="37" t="s">
        <v>170</v>
      </c>
      <c r="B104" s="42" t="s">
        <v>171</v>
      </c>
      <c r="C104" s="39" t="s">
        <v>40</v>
      </c>
      <c r="D104" s="35">
        <v>71.687146999999996</v>
      </c>
      <c r="E104" s="35">
        <v>75.362409999999997</v>
      </c>
      <c r="F104" s="35">
        <v>79.557870500000007</v>
      </c>
      <c r="G104" s="35">
        <v>82.860399999999998</v>
      </c>
      <c r="H104" s="35">
        <v>84.028620000000004</v>
      </c>
      <c r="I104" s="35">
        <v>87.666303200000002</v>
      </c>
      <c r="J104" s="35">
        <v>89.426940000000002</v>
      </c>
      <c r="K104" s="35">
        <v>94.041699999999977</v>
      </c>
      <c r="L104" s="35">
        <v>96.490799999999979</v>
      </c>
      <c r="M104" s="35">
        <v>97.762345600000003</v>
      </c>
      <c r="N104" s="35">
        <v>97.983440000000002</v>
      </c>
      <c r="O104" s="35">
        <v>101.67244062399999</v>
      </c>
      <c r="P104" s="35">
        <v>101.51085999999998</v>
      </c>
      <c r="Q104" s="35">
        <v>105.74003264896001</v>
      </c>
      <c r="R104" s="35">
        <v>105.57127000000001</v>
      </c>
      <c r="S104" s="35">
        <v>109.9693599549184</v>
      </c>
      <c r="T104" s="35">
        <v>109.79409000000001</v>
      </c>
      <c r="U104" s="35">
        <v>109.9693599549184</v>
      </c>
      <c r="V104" s="35">
        <v>114.18585</v>
      </c>
      <c r="W104" s="35">
        <v>109.9693599549184</v>
      </c>
      <c r="X104" s="35">
        <f>V104*1.04</f>
        <v>118.75328400000001</v>
      </c>
      <c r="Y104" s="35">
        <v>109.9693599549184</v>
      </c>
      <c r="Z104" s="35">
        <f>X104*1.04</f>
        <v>123.50341536000001</v>
      </c>
      <c r="AA104" s="35">
        <f t="shared" si="51"/>
        <v>1012.5495186926338</v>
      </c>
      <c r="AB104" s="35">
        <f t="shared" si="52"/>
        <v>1041.2485693599999</v>
      </c>
      <c r="AD104" s="40"/>
      <c r="AE104" s="36">
        <v>0</v>
      </c>
      <c r="AF104" s="36">
        <v>0</v>
      </c>
      <c r="AG104" s="36">
        <v>0</v>
      </c>
      <c r="AH104" s="36">
        <v>0</v>
      </c>
      <c r="AI104" s="36">
        <v>0</v>
      </c>
      <c r="AJ104" s="36">
        <v>0</v>
      </c>
      <c r="AK104" s="36">
        <v>0</v>
      </c>
      <c r="AL104" s="36">
        <v>0</v>
      </c>
      <c r="AM104" s="36">
        <v>0</v>
      </c>
      <c r="AN104" s="36">
        <v>0</v>
      </c>
      <c r="AO104" s="36">
        <v>0</v>
      </c>
      <c r="AP104" s="36">
        <v>0</v>
      </c>
      <c r="AQ104" s="36">
        <v>0</v>
      </c>
      <c r="AR104" s="36">
        <v>0</v>
      </c>
      <c r="AS104" s="36">
        <v>0</v>
      </c>
      <c r="AT104" s="36">
        <v>0</v>
      </c>
      <c r="AU104" s="36">
        <v>0</v>
      </c>
      <c r="AV104" s="36">
        <v>0</v>
      </c>
      <c r="AW104" s="36">
        <v>0</v>
      </c>
      <c r="AX104" s="36">
        <v>0</v>
      </c>
      <c r="AY104" s="36">
        <v>0</v>
      </c>
      <c r="AZ104" s="36">
        <v>0</v>
      </c>
      <c r="BA104" s="36">
        <v>0</v>
      </c>
      <c r="BB104" s="36">
        <v>0</v>
      </c>
      <c r="BC104" s="28"/>
    </row>
    <row r="105" spans="1:55" s="7" customFormat="1" x14ac:dyDescent="0.25">
      <c r="A105" s="37" t="s">
        <v>172</v>
      </c>
      <c r="B105" s="42" t="s">
        <v>173</v>
      </c>
      <c r="C105" s="39" t="s">
        <v>40</v>
      </c>
      <c r="D105" s="35">
        <v>107.77908000000001</v>
      </c>
      <c r="E105" s="35">
        <v>209.88810000000001</v>
      </c>
      <c r="F105" s="35">
        <v>329.60908029999996</v>
      </c>
      <c r="G105" s="35">
        <v>292.94473245565302</v>
      </c>
      <c r="H105" s="35">
        <v>143.09</v>
      </c>
      <c r="I105" s="35">
        <v>279.23500000000001</v>
      </c>
      <c r="J105" s="35">
        <v>157.7474</v>
      </c>
      <c r="K105" s="35">
        <v>176.30619999999999</v>
      </c>
      <c r="L105" s="35">
        <v>5.3823690929090278</v>
      </c>
      <c r="M105" s="35">
        <v>112.16200000000001</v>
      </c>
      <c r="N105" s="35">
        <v>13.491434462307176</v>
      </c>
      <c r="O105" s="35">
        <v>32.814999999999998</v>
      </c>
      <c r="P105" s="35">
        <v>2.0088287671235201</v>
      </c>
      <c r="Q105" s="35">
        <v>0</v>
      </c>
      <c r="R105" s="35">
        <v>0</v>
      </c>
      <c r="S105" s="35">
        <v>0</v>
      </c>
      <c r="T105" s="35">
        <v>0</v>
      </c>
      <c r="U105" s="35">
        <v>0</v>
      </c>
      <c r="V105" s="35">
        <v>0</v>
      </c>
      <c r="W105" s="35">
        <v>0</v>
      </c>
      <c r="X105" s="35">
        <f>V105</f>
        <v>0</v>
      </c>
      <c r="Y105" s="35">
        <v>0</v>
      </c>
      <c r="Z105" s="35">
        <f>X105</f>
        <v>0</v>
      </c>
      <c r="AA105" s="35">
        <f t="shared" si="51"/>
        <v>622.12059999999997</v>
      </c>
      <c r="AB105" s="35">
        <f t="shared" si="52"/>
        <v>321.7200323223397</v>
      </c>
      <c r="AD105" s="40"/>
      <c r="AE105" s="36">
        <v>0</v>
      </c>
      <c r="AF105" s="36">
        <v>0</v>
      </c>
      <c r="AG105" s="36">
        <v>0</v>
      </c>
      <c r="AH105" s="36">
        <v>0</v>
      </c>
      <c r="AI105" s="36">
        <v>0</v>
      </c>
      <c r="AJ105" s="36">
        <v>0</v>
      </c>
      <c r="AK105" s="36">
        <v>0</v>
      </c>
      <c r="AL105" s="36">
        <v>0</v>
      </c>
      <c r="AM105" s="36">
        <v>0</v>
      </c>
      <c r="AN105" s="36">
        <v>0</v>
      </c>
      <c r="AO105" s="36">
        <v>0</v>
      </c>
      <c r="AP105" s="36">
        <v>0</v>
      </c>
      <c r="AQ105" s="36">
        <v>0</v>
      </c>
      <c r="AR105" s="36">
        <v>0</v>
      </c>
      <c r="AS105" s="36">
        <v>0</v>
      </c>
      <c r="AT105" s="36">
        <v>0</v>
      </c>
      <c r="AU105" s="36">
        <v>0</v>
      </c>
      <c r="AV105" s="36">
        <v>0</v>
      </c>
      <c r="AW105" s="36">
        <v>0</v>
      </c>
      <c r="AX105" s="36">
        <v>0</v>
      </c>
      <c r="AY105" s="36">
        <v>0</v>
      </c>
      <c r="AZ105" s="36">
        <v>0</v>
      </c>
      <c r="BA105" s="36">
        <v>0</v>
      </c>
      <c r="BB105" s="36">
        <v>0</v>
      </c>
      <c r="BC105" s="28"/>
    </row>
    <row r="106" spans="1:55" s="7" customFormat="1" x14ac:dyDescent="0.25">
      <c r="A106" s="37" t="s">
        <v>174</v>
      </c>
      <c r="B106" s="42" t="s">
        <v>175</v>
      </c>
      <c r="C106" s="39" t="s">
        <v>40</v>
      </c>
      <c r="D106" s="35">
        <v>1116.9548300000001</v>
      </c>
      <c r="E106" s="35">
        <v>1013.84691</v>
      </c>
      <c r="F106" s="35">
        <v>78.355899999999991</v>
      </c>
      <c r="G106" s="35">
        <v>185.81516392</v>
      </c>
      <c r="H106" s="35">
        <v>91.096779999999995</v>
      </c>
      <c r="I106" s="35">
        <v>97.188458740000002</v>
      </c>
      <c r="J106" s="35">
        <v>38.482170865999997</v>
      </c>
      <c r="K106" s="35">
        <v>12.252694840000002</v>
      </c>
      <c r="L106" s="35">
        <v>848.84540999999979</v>
      </c>
      <c r="M106" s="35">
        <v>0</v>
      </c>
      <c r="N106" s="35">
        <v>0</v>
      </c>
      <c r="O106" s="35">
        <v>0</v>
      </c>
      <c r="P106" s="35">
        <v>0</v>
      </c>
      <c r="Q106" s="35">
        <v>0</v>
      </c>
      <c r="R106" s="35">
        <v>0</v>
      </c>
      <c r="S106" s="35">
        <v>0</v>
      </c>
      <c r="T106" s="35">
        <v>0</v>
      </c>
      <c r="U106" s="35">
        <v>0</v>
      </c>
      <c r="V106" s="35">
        <v>0</v>
      </c>
      <c r="W106" s="35">
        <v>0</v>
      </c>
      <c r="X106" s="35">
        <f>V106</f>
        <v>0</v>
      </c>
      <c r="Y106" s="35">
        <v>0</v>
      </c>
      <c r="Z106" s="35">
        <f>X106</f>
        <v>0</v>
      </c>
      <c r="AA106" s="35">
        <f t="shared" si="51"/>
        <v>141.83164570599999</v>
      </c>
      <c r="AB106" s="35">
        <f t="shared" si="52"/>
        <v>978.4243608659998</v>
      </c>
      <c r="AD106" s="40"/>
      <c r="AE106" s="36">
        <v>0</v>
      </c>
      <c r="AF106" s="36">
        <v>0</v>
      </c>
      <c r="AG106" s="36">
        <v>0</v>
      </c>
      <c r="AH106" s="36">
        <v>0</v>
      </c>
      <c r="AI106" s="36">
        <v>0</v>
      </c>
      <c r="AJ106" s="36">
        <v>0</v>
      </c>
      <c r="AK106" s="36">
        <v>0</v>
      </c>
      <c r="AL106" s="36">
        <v>0</v>
      </c>
      <c r="AM106" s="36">
        <v>0</v>
      </c>
      <c r="AN106" s="36">
        <v>0</v>
      </c>
      <c r="AO106" s="36">
        <v>0</v>
      </c>
      <c r="AP106" s="36">
        <v>0</v>
      </c>
      <c r="AQ106" s="36">
        <v>0</v>
      </c>
      <c r="AR106" s="36">
        <v>0</v>
      </c>
      <c r="AS106" s="36">
        <v>0</v>
      </c>
      <c r="AT106" s="36">
        <v>0</v>
      </c>
      <c r="AU106" s="36">
        <v>0</v>
      </c>
      <c r="AV106" s="36">
        <v>0</v>
      </c>
      <c r="AW106" s="36">
        <v>0</v>
      </c>
      <c r="AX106" s="36">
        <v>0</v>
      </c>
      <c r="AY106" s="36">
        <v>0</v>
      </c>
      <c r="AZ106" s="36">
        <v>0</v>
      </c>
      <c r="BA106" s="36">
        <v>0</v>
      </c>
      <c r="BB106" s="36">
        <v>0</v>
      </c>
      <c r="BC106" s="28"/>
    </row>
    <row r="107" spans="1:55" s="7" customFormat="1" x14ac:dyDescent="0.25">
      <c r="A107" s="37" t="s">
        <v>176</v>
      </c>
      <c r="B107" s="45" t="s">
        <v>177</v>
      </c>
      <c r="C107" s="39" t="s">
        <v>40</v>
      </c>
      <c r="D107" s="35">
        <v>1079.98775</v>
      </c>
      <c r="E107" s="35">
        <v>1008.5982700000001</v>
      </c>
      <c r="F107" s="35">
        <v>77.660076000000004</v>
      </c>
      <c r="G107" s="35">
        <v>150.17095423000001</v>
      </c>
      <c r="H107" s="35">
        <v>58.875730000000004</v>
      </c>
      <c r="I107" s="35">
        <v>97.188458740000002</v>
      </c>
      <c r="J107" s="35">
        <v>38.482170865999997</v>
      </c>
      <c r="K107" s="35">
        <v>12.252694840000002</v>
      </c>
      <c r="L107" s="35">
        <v>832.5534399999998</v>
      </c>
      <c r="M107" s="35">
        <v>0</v>
      </c>
      <c r="N107" s="35">
        <v>0</v>
      </c>
      <c r="O107" s="35">
        <v>0</v>
      </c>
      <c r="P107" s="35">
        <v>0</v>
      </c>
      <c r="Q107" s="35">
        <v>0</v>
      </c>
      <c r="R107" s="35">
        <v>0</v>
      </c>
      <c r="S107" s="35">
        <v>0</v>
      </c>
      <c r="T107" s="35">
        <v>0</v>
      </c>
      <c r="U107" s="35">
        <v>0</v>
      </c>
      <c r="V107" s="35">
        <v>0</v>
      </c>
      <c r="W107" s="35">
        <v>0</v>
      </c>
      <c r="X107" s="35">
        <f>V107</f>
        <v>0</v>
      </c>
      <c r="Y107" s="35">
        <v>0</v>
      </c>
      <c r="Z107" s="35">
        <f>X107</f>
        <v>0</v>
      </c>
      <c r="AA107" s="35">
        <f t="shared" si="51"/>
        <v>109.610595706</v>
      </c>
      <c r="AB107" s="35">
        <f t="shared" si="52"/>
        <v>929.91134086599982</v>
      </c>
      <c r="AD107" s="40"/>
      <c r="AE107" s="36">
        <v>0</v>
      </c>
      <c r="AF107" s="36">
        <v>0</v>
      </c>
      <c r="AG107" s="36">
        <v>0</v>
      </c>
      <c r="AH107" s="36">
        <v>0</v>
      </c>
      <c r="AI107" s="36">
        <v>0</v>
      </c>
      <c r="AJ107" s="36">
        <v>0</v>
      </c>
      <c r="AK107" s="36">
        <v>0</v>
      </c>
      <c r="AL107" s="36">
        <v>0</v>
      </c>
      <c r="AM107" s="36">
        <v>0</v>
      </c>
      <c r="AN107" s="36">
        <v>0</v>
      </c>
      <c r="AO107" s="36">
        <v>0</v>
      </c>
      <c r="AP107" s="36">
        <v>0</v>
      </c>
      <c r="AQ107" s="36">
        <v>0</v>
      </c>
      <c r="AR107" s="36">
        <v>0</v>
      </c>
      <c r="AS107" s="36">
        <v>0</v>
      </c>
      <c r="AT107" s="36">
        <v>0</v>
      </c>
      <c r="AU107" s="36">
        <v>0</v>
      </c>
      <c r="AV107" s="36">
        <v>0</v>
      </c>
      <c r="AW107" s="36">
        <v>0</v>
      </c>
      <c r="AX107" s="36">
        <v>0</v>
      </c>
      <c r="AY107" s="36">
        <v>0</v>
      </c>
      <c r="AZ107" s="36">
        <v>0</v>
      </c>
      <c r="BA107" s="36">
        <v>0</v>
      </c>
      <c r="BB107" s="36">
        <v>0</v>
      </c>
      <c r="BC107" s="28"/>
    </row>
    <row r="108" spans="1:55" s="7" customFormat="1" x14ac:dyDescent="0.25">
      <c r="A108" s="37" t="s">
        <v>178</v>
      </c>
      <c r="B108" s="42" t="s">
        <v>179</v>
      </c>
      <c r="C108" s="39" t="s">
        <v>40</v>
      </c>
      <c r="D108" s="35">
        <v>281.65517393195535</v>
      </c>
      <c r="E108" s="35">
        <v>655.76449500000001</v>
      </c>
      <c r="F108" s="35">
        <v>113.00836771118539</v>
      </c>
      <c r="G108" s="35">
        <v>70.085611029671014</v>
      </c>
      <c r="H108" s="35">
        <v>101.49397997111652</v>
      </c>
      <c r="I108" s="35">
        <v>80.906920513727968</v>
      </c>
      <c r="J108" s="35">
        <v>145.05341223353244</v>
      </c>
      <c r="K108" s="35">
        <v>141.25390032612677</v>
      </c>
      <c r="L108" s="35">
        <v>140.54193587604948</v>
      </c>
      <c r="M108" s="35">
        <v>120.96509995179949</v>
      </c>
      <c r="N108" s="35">
        <v>114.2014208461722</v>
      </c>
      <c r="O108" s="35">
        <v>110.05463957121844</v>
      </c>
      <c r="P108" s="35">
        <v>96.819657298739145</v>
      </c>
      <c r="Q108" s="35">
        <v>111.65821933328587</v>
      </c>
      <c r="R108" s="35">
        <v>72.25504128208074</v>
      </c>
      <c r="S108" s="35">
        <v>113.30748392510914</v>
      </c>
      <c r="T108" s="35">
        <v>103.82416189012073</v>
      </c>
      <c r="U108" s="35">
        <v>117.77302080270969</v>
      </c>
      <c r="V108" s="35">
        <v>103.53704090970255</v>
      </c>
      <c r="W108" s="35">
        <v>122.32786841786226</v>
      </c>
      <c r="X108" s="35">
        <f>V108*1.04</f>
        <v>107.67852254609066</v>
      </c>
      <c r="Y108" s="35">
        <v>126.97381298531788</v>
      </c>
      <c r="Z108" s="35">
        <f>X108*1.04</f>
        <v>111.98566344793429</v>
      </c>
      <c r="AA108" s="35">
        <f t="shared" si="51"/>
        <v>1210.8614375180784</v>
      </c>
      <c r="AB108" s="35">
        <f t="shared" si="52"/>
        <v>1097.3908363015389</v>
      </c>
      <c r="AD108" s="40"/>
      <c r="AE108" s="36">
        <v>0</v>
      </c>
      <c r="AF108" s="36">
        <v>0</v>
      </c>
      <c r="AG108" s="36">
        <v>0</v>
      </c>
      <c r="AH108" s="36">
        <v>0</v>
      </c>
      <c r="AI108" s="36">
        <v>0</v>
      </c>
      <c r="AJ108" s="36">
        <v>0</v>
      </c>
      <c r="AK108" s="36">
        <v>0</v>
      </c>
      <c r="AL108" s="36">
        <v>0</v>
      </c>
      <c r="AM108" s="36">
        <v>0</v>
      </c>
      <c r="AN108" s="36">
        <v>0</v>
      </c>
      <c r="AO108" s="36">
        <v>0</v>
      </c>
      <c r="AP108" s="36">
        <v>0</v>
      </c>
      <c r="AQ108" s="36">
        <v>0</v>
      </c>
      <c r="AR108" s="36">
        <v>0</v>
      </c>
      <c r="AS108" s="36">
        <v>0</v>
      </c>
      <c r="AT108" s="36">
        <v>0</v>
      </c>
      <c r="AU108" s="36">
        <v>0</v>
      </c>
      <c r="AV108" s="36">
        <v>0</v>
      </c>
      <c r="AW108" s="36">
        <v>0</v>
      </c>
      <c r="AX108" s="36">
        <v>0</v>
      </c>
      <c r="AY108" s="36">
        <v>0</v>
      </c>
      <c r="AZ108" s="36">
        <v>0</v>
      </c>
      <c r="BA108" s="36">
        <v>0</v>
      </c>
      <c r="BB108" s="36">
        <v>0</v>
      </c>
      <c r="BC108" s="28"/>
    </row>
    <row r="109" spans="1:55" s="30" customFormat="1" ht="29.25" customHeight="1" x14ac:dyDescent="0.25">
      <c r="A109" s="32" t="s">
        <v>180</v>
      </c>
      <c r="B109" s="33" t="s">
        <v>181</v>
      </c>
      <c r="C109" s="34" t="s">
        <v>40</v>
      </c>
      <c r="D109" s="35">
        <f t="shared" ref="D109:L109" si="77">D115+D117+D118+D123</f>
        <v>118.30830657565073</v>
      </c>
      <c r="E109" s="35">
        <f t="shared" si="77"/>
        <v>-358.19225030807581</v>
      </c>
      <c r="F109" s="35">
        <f t="shared" si="77"/>
        <v>711.96433940470388</v>
      </c>
      <c r="G109" s="35">
        <f t="shared" si="77"/>
        <v>103.43275538022138</v>
      </c>
      <c r="H109" s="35">
        <f t="shared" si="77"/>
        <v>403.63241010118622</v>
      </c>
      <c r="I109" s="35">
        <f t="shared" si="77"/>
        <v>379.72159756262914</v>
      </c>
      <c r="J109" s="35">
        <f t="shared" si="77"/>
        <v>788.4627679184407</v>
      </c>
      <c r="K109" s="35">
        <f t="shared" si="77"/>
        <v>394.86309970983189</v>
      </c>
      <c r="L109" s="35">
        <f t="shared" si="77"/>
        <v>172.47404023018535</v>
      </c>
      <c r="M109" s="35">
        <f>M115+M117+M118+M123</f>
        <v>623.78275635136845</v>
      </c>
      <c r="N109" s="35">
        <f t="shared" ref="N109" si="78">N115+N117+N118+N123</f>
        <v>580.74739829223563</v>
      </c>
      <c r="O109" s="35">
        <f>O115+O117+O118+O123</f>
        <v>173.59868016405591</v>
      </c>
      <c r="P109" s="35">
        <f t="shared" ref="P109" si="79">P115+P117+P118+P123</f>
        <v>23.068327131598878</v>
      </c>
      <c r="Q109" s="35">
        <f>Q115+Q117+Q118+Q123</f>
        <v>140.02894588517543</v>
      </c>
      <c r="R109" s="35">
        <f t="shared" ref="R109" si="80">R115+R117+R118+R123</f>
        <v>101.56033205106584</v>
      </c>
      <c r="S109" s="35">
        <f>S115+S117+S118+S123</f>
        <v>288.19402582411573</v>
      </c>
      <c r="T109" s="35">
        <f t="shared" ref="T109" si="81">T115+T117+T118+T123</f>
        <v>119.99659681638776</v>
      </c>
      <c r="U109" s="35">
        <f>U115+U117+U118+U123</f>
        <v>286.63452785919742</v>
      </c>
      <c r="V109" s="35">
        <f t="shared" ref="V109" si="82">V115+V117+V118+V123</f>
        <v>248.31545389026553</v>
      </c>
      <c r="W109" s="35">
        <f>W115+W117+W118+W123</f>
        <v>271.9318383085436</v>
      </c>
      <c r="X109" s="35">
        <f t="shared" ref="X109" si="83">X115+X117+X118+X123</f>
        <v>253.21537470196566</v>
      </c>
      <c r="Y109" s="35">
        <f>Y115+Y117+Y118+Y123</f>
        <v>255.54406716747184</v>
      </c>
      <c r="Z109" s="35">
        <f t="shared" ref="Z109" si="84">Z115+Z117+Z118+Z123</f>
        <v>258.168346799397</v>
      </c>
      <c r="AA109" s="35">
        <f t="shared" si="51"/>
        <v>3626.6731192893876</v>
      </c>
      <c r="AB109" s="35">
        <f t="shared" si="52"/>
        <v>2949.6410479327287</v>
      </c>
      <c r="AD109" s="31"/>
      <c r="AE109" s="36">
        <v>0</v>
      </c>
      <c r="AF109" s="36">
        <v>0</v>
      </c>
      <c r="AG109" s="36">
        <v>0</v>
      </c>
      <c r="AH109" s="36">
        <v>0</v>
      </c>
      <c r="AI109" s="36">
        <v>0</v>
      </c>
      <c r="AJ109" s="36">
        <v>0</v>
      </c>
      <c r="AK109" s="36">
        <v>0</v>
      </c>
      <c r="AL109" s="36">
        <v>0</v>
      </c>
      <c r="AM109" s="36">
        <v>0</v>
      </c>
      <c r="AN109" s="36">
        <v>0</v>
      </c>
      <c r="AO109" s="36">
        <v>0</v>
      </c>
      <c r="AP109" s="36">
        <v>0</v>
      </c>
      <c r="AQ109" s="36">
        <v>0</v>
      </c>
      <c r="AR109" s="36">
        <v>0</v>
      </c>
      <c r="AS109" s="36">
        <v>0</v>
      </c>
      <c r="AT109" s="36">
        <v>0</v>
      </c>
      <c r="AU109" s="36">
        <v>0</v>
      </c>
      <c r="AV109" s="36">
        <v>0</v>
      </c>
      <c r="AW109" s="36">
        <v>0</v>
      </c>
      <c r="AX109" s="36">
        <v>0</v>
      </c>
      <c r="AY109" s="36">
        <v>0</v>
      </c>
      <c r="AZ109" s="36">
        <v>0</v>
      </c>
      <c r="BA109" s="36">
        <v>0</v>
      </c>
      <c r="BB109" s="36">
        <v>0</v>
      </c>
      <c r="BC109" s="28"/>
    </row>
    <row r="110" spans="1:55" s="7" customFormat="1" ht="31.5" customHeight="1" x14ac:dyDescent="0.25">
      <c r="A110" s="37" t="s">
        <v>182</v>
      </c>
      <c r="B110" s="41" t="s">
        <v>183</v>
      </c>
      <c r="C110" s="39" t="s">
        <v>40</v>
      </c>
      <c r="D110" s="35" t="s">
        <v>43</v>
      </c>
      <c r="E110" s="35" t="s">
        <v>43</v>
      </c>
      <c r="F110" s="35" t="s">
        <v>43</v>
      </c>
      <c r="G110" s="35" t="s">
        <v>43</v>
      </c>
      <c r="H110" s="35" t="s">
        <v>43</v>
      </c>
      <c r="I110" s="35" t="s">
        <v>43</v>
      </c>
      <c r="J110" s="35" t="s">
        <v>43</v>
      </c>
      <c r="K110" s="35" t="s">
        <v>43</v>
      </c>
      <c r="L110" s="35" t="s">
        <v>43</v>
      </c>
      <c r="M110" s="35" t="s">
        <v>43</v>
      </c>
      <c r="N110" s="35" t="s">
        <v>43</v>
      </c>
      <c r="O110" s="35" t="s">
        <v>43</v>
      </c>
      <c r="P110" s="35" t="s">
        <v>43</v>
      </c>
      <c r="Q110" s="35" t="s">
        <v>43</v>
      </c>
      <c r="R110" s="35" t="s">
        <v>43</v>
      </c>
      <c r="S110" s="35" t="s">
        <v>43</v>
      </c>
      <c r="T110" s="35" t="s">
        <v>43</v>
      </c>
      <c r="U110" s="35" t="s">
        <v>43</v>
      </c>
      <c r="V110" s="35" t="s">
        <v>43</v>
      </c>
      <c r="W110" s="35" t="s">
        <v>43</v>
      </c>
      <c r="X110" s="35" t="s">
        <v>43</v>
      </c>
      <c r="Y110" s="35" t="s">
        <v>43</v>
      </c>
      <c r="Z110" s="35" t="s">
        <v>43</v>
      </c>
      <c r="AA110" s="35" t="s">
        <v>43</v>
      </c>
      <c r="AB110" s="35" t="s">
        <v>43</v>
      </c>
      <c r="AD110" s="40"/>
      <c r="AE110" s="36" t="s">
        <v>43</v>
      </c>
      <c r="AF110" s="36" t="s">
        <v>43</v>
      </c>
      <c r="AG110" s="36" t="s">
        <v>43</v>
      </c>
      <c r="AH110" s="36" t="s">
        <v>43</v>
      </c>
      <c r="AI110" s="36" t="s">
        <v>43</v>
      </c>
      <c r="AJ110" s="36" t="s">
        <v>43</v>
      </c>
      <c r="AK110" s="36" t="s">
        <v>43</v>
      </c>
      <c r="AL110" s="36" t="s">
        <v>43</v>
      </c>
      <c r="AM110" s="36" t="s">
        <v>43</v>
      </c>
      <c r="AN110" s="36" t="s">
        <v>43</v>
      </c>
      <c r="AO110" s="36" t="s">
        <v>43</v>
      </c>
      <c r="AP110" s="36" t="s">
        <v>43</v>
      </c>
      <c r="AQ110" s="36" t="s">
        <v>43</v>
      </c>
      <c r="AR110" s="36" t="s">
        <v>43</v>
      </c>
      <c r="AS110" s="36" t="s">
        <v>43</v>
      </c>
      <c r="AT110" s="36" t="s">
        <v>43</v>
      </c>
      <c r="AU110" s="36" t="s">
        <v>43</v>
      </c>
      <c r="AV110" s="36" t="s">
        <v>43</v>
      </c>
      <c r="AW110" s="36" t="s">
        <v>43</v>
      </c>
      <c r="AX110" s="36" t="s">
        <v>43</v>
      </c>
      <c r="AY110" s="36" t="s">
        <v>43</v>
      </c>
      <c r="AZ110" s="36" t="s">
        <v>43</v>
      </c>
      <c r="BA110" s="36" t="s">
        <v>43</v>
      </c>
      <c r="BB110" s="36" t="s">
        <v>43</v>
      </c>
      <c r="BC110" s="28"/>
    </row>
    <row r="111" spans="1:55" s="7" customFormat="1" ht="31.5" customHeight="1" x14ac:dyDescent="0.25">
      <c r="A111" s="37" t="s">
        <v>184</v>
      </c>
      <c r="B111" s="43" t="s">
        <v>45</v>
      </c>
      <c r="C111" s="39" t="s">
        <v>40</v>
      </c>
      <c r="D111" s="35" t="s">
        <v>43</v>
      </c>
      <c r="E111" s="35" t="s">
        <v>43</v>
      </c>
      <c r="F111" s="35" t="s">
        <v>43</v>
      </c>
      <c r="G111" s="35" t="s">
        <v>43</v>
      </c>
      <c r="H111" s="35" t="s">
        <v>43</v>
      </c>
      <c r="I111" s="35" t="s">
        <v>43</v>
      </c>
      <c r="J111" s="35" t="s">
        <v>43</v>
      </c>
      <c r="K111" s="35" t="s">
        <v>43</v>
      </c>
      <c r="L111" s="35" t="s">
        <v>43</v>
      </c>
      <c r="M111" s="35" t="s">
        <v>43</v>
      </c>
      <c r="N111" s="35" t="s">
        <v>43</v>
      </c>
      <c r="O111" s="35" t="s">
        <v>43</v>
      </c>
      <c r="P111" s="35" t="s">
        <v>43</v>
      </c>
      <c r="Q111" s="35" t="s">
        <v>43</v>
      </c>
      <c r="R111" s="35" t="s">
        <v>43</v>
      </c>
      <c r="S111" s="35" t="s">
        <v>43</v>
      </c>
      <c r="T111" s="35" t="s">
        <v>43</v>
      </c>
      <c r="U111" s="35" t="s">
        <v>43</v>
      </c>
      <c r="V111" s="35" t="s">
        <v>43</v>
      </c>
      <c r="W111" s="35" t="s">
        <v>43</v>
      </c>
      <c r="X111" s="35" t="s">
        <v>43</v>
      </c>
      <c r="Y111" s="35" t="s">
        <v>43</v>
      </c>
      <c r="Z111" s="35" t="s">
        <v>43</v>
      </c>
      <c r="AA111" s="35" t="s">
        <v>43</v>
      </c>
      <c r="AB111" s="35" t="s">
        <v>43</v>
      </c>
      <c r="AD111" s="40"/>
      <c r="AE111" s="36" t="s">
        <v>43</v>
      </c>
      <c r="AF111" s="36" t="s">
        <v>43</v>
      </c>
      <c r="AG111" s="36" t="s">
        <v>43</v>
      </c>
      <c r="AH111" s="36" t="s">
        <v>43</v>
      </c>
      <c r="AI111" s="36" t="s">
        <v>43</v>
      </c>
      <c r="AJ111" s="36" t="s">
        <v>43</v>
      </c>
      <c r="AK111" s="36" t="s">
        <v>43</v>
      </c>
      <c r="AL111" s="36" t="s">
        <v>43</v>
      </c>
      <c r="AM111" s="36" t="s">
        <v>43</v>
      </c>
      <c r="AN111" s="36" t="s">
        <v>43</v>
      </c>
      <c r="AO111" s="36" t="s">
        <v>43</v>
      </c>
      <c r="AP111" s="36" t="s">
        <v>43</v>
      </c>
      <c r="AQ111" s="36" t="s">
        <v>43</v>
      </c>
      <c r="AR111" s="36" t="s">
        <v>43</v>
      </c>
      <c r="AS111" s="36" t="s">
        <v>43</v>
      </c>
      <c r="AT111" s="36" t="s">
        <v>43</v>
      </c>
      <c r="AU111" s="36" t="s">
        <v>43</v>
      </c>
      <c r="AV111" s="36" t="s">
        <v>43</v>
      </c>
      <c r="AW111" s="36" t="s">
        <v>43</v>
      </c>
      <c r="AX111" s="36" t="s">
        <v>43</v>
      </c>
      <c r="AY111" s="36" t="s">
        <v>43</v>
      </c>
      <c r="AZ111" s="36" t="s">
        <v>43</v>
      </c>
      <c r="BA111" s="36" t="s">
        <v>43</v>
      </c>
      <c r="BB111" s="36" t="s">
        <v>43</v>
      </c>
      <c r="BC111" s="28"/>
    </row>
    <row r="112" spans="1:55" s="7" customFormat="1" ht="31.5" customHeight="1" x14ac:dyDescent="0.25">
      <c r="A112" s="37" t="s">
        <v>185</v>
      </c>
      <c r="B112" s="43" t="s">
        <v>47</v>
      </c>
      <c r="C112" s="39" t="s">
        <v>40</v>
      </c>
      <c r="D112" s="35" t="s">
        <v>43</v>
      </c>
      <c r="E112" s="35" t="s">
        <v>43</v>
      </c>
      <c r="F112" s="35" t="s">
        <v>43</v>
      </c>
      <c r="G112" s="35" t="s">
        <v>43</v>
      </c>
      <c r="H112" s="35" t="s">
        <v>43</v>
      </c>
      <c r="I112" s="35" t="s">
        <v>43</v>
      </c>
      <c r="J112" s="35" t="s">
        <v>43</v>
      </c>
      <c r="K112" s="35" t="s">
        <v>43</v>
      </c>
      <c r="L112" s="35" t="s">
        <v>43</v>
      </c>
      <c r="M112" s="35" t="s">
        <v>43</v>
      </c>
      <c r="N112" s="35" t="s">
        <v>43</v>
      </c>
      <c r="O112" s="35" t="s">
        <v>43</v>
      </c>
      <c r="P112" s="35" t="s">
        <v>43</v>
      </c>
      <c r="Q112" s="35" t="s">
        <v>43</v>
      </c>
      <c r="R112" s="35" t="s">
        <v>43</v>
      </c>
      <c r="S112" s="35" t="s">
        <v>43</v>
      </c>
      <c r="T112" s="35" t="s">
        <v>43</v>
      </c>
      <c r="U112" s="35" t="s">
        <v>43</v>
      </c>
      <c r="V112" s="35" t="s">
        <v>43</v>
      </c>
      <c r="W112" s="35" t="s">
        <v>43</v>
      </c>
      <c r="X112" s="35" t="s">
        <v>43</v>
      </c>
      <c r="Y112" s="35" t="s">
        <v>43</v>
      </c>
      <c r="Z112" s="35" t="s">
        <v>43</v>
      </c>
      <c r="AA112" s="35" t="s">
        <v>43</v>
      </c>
      <c r="AB112" s="35" t="s">
        <v>43</v>
      </c>
      <c r="AD112" s="40"/>
      <c r="AE112" s="36" t="s">
        <v>43</v>
      </c>
      <c r="AF112" s="36" t="s">
        <v>43</v>
      </c>
      <c r="AG112" s="36" t="s">
        <v>43</v>
      </c>
      <c r="AH112" s="36" t="s">
        <v>43</v>
      </c>
      <c r="AI112" s="36" t="s">
        <v>43</v>
      </c>
      <c r="AJ112" s="36" t="s">
        <v>43</v>
      </c>
      <c r="AK112" s="36" t="s">
        <v>43</v>
      </c>
      <c r="AL112" s="36" t="s">
        <v>43</v>
      </c>
      <c r="AM112" s="36" t="s">
        <v>43</v>
      </c>
      <c r="AN112" s="36" t="s">
        <v>43</v>
      </c>
      <c r="AO112" s="36" t="s">
        <v>43</v>
      </c>
      <c r="AP112" s="36" t="s">
        <v>43</v>
      </c>
      <c r="AQ112" s="36" t="s">
        <v>43</v>
      </c>
      <c r="AR112" s="36" t="s">
        <v>43</v>
      </c>
      <c r="AS112" s="36" t="s">
        <v>43</v>
      </c>
      <c r="AT112" s="36" t="s">
        <v>43</v>
      </c>
      <c r="AU112" s="36" t="s">
        <v>43</v>
      </c>
      <c r="AV112" s="36" t="s">
        <v>43</v>
      </c>
      <c r="AW112" s="36" t="s">
        <v>43</v>
      </c>
      <c r="AX112" s="36" t="s">
        <v>43</v>
      </c>
      <c r="AY112" s="36" t="s">
        <v>43</v>
      </c>
      <c r="AZ112" s="36" t="s">
        <v>43</v>
      </c>
      <c r="BA112" s="36" t="s">
        <v>43</v>
      </c>
      <c r="BB112" s="36" t="s">
        <v>43</v>
      </c>
      <c r="BC112" s="28"/>
    </row>
    <row r="113" spans="1:55" s="7" customFormat="1" ht="31.5" customHeight="1" x14ac:dyDescent="0.25">
      <c r="A113" s="37" t="s">
        <v>186</v>
      </c>
      <c r="B113" s="43" t="s">
        <v>49</v>
      </c>
      <c r="C113" s="39" t="s">
        <v>40</v>
      </c>
      <c r="D113" s="35" t="s">
        <v>43</v>
      </c>
      <c r="E113" s="35" t="s">
        <v>43</v>
      </c>
      <c r="F113" s="35" t="s">
        <v>43</v>
      </c>
      <c r="G113" s="35" t="s">
        <v>43</v>
      </c>
      <c r="H113" s="35" t="s">
        <v>43</v>
      </c>
      <c r="I113" s="35" t="s">
        <v>43</v>
      </c>
      <c r="J113" s="35" t="s">
        <v>43</v>
      </c>
      <c r="K113" s="35" t="s">
        <v>43</v>
      </c>
      <c r="L113" s="35" t="s">
        <v>43</v>
      </c>
      <c r="M113" s="35" t="s">
        <v>43</v>
      </c>
      <c r="N113" s="35" t="s">
        <v>43</v>
      </c>
      <c r="O113" s="35" t="s">
        <v>43</v>
      </c>
      <c r="P113" s="35" t="s">
        <v>43</v>
      </c>
      <c r="Q113" s="35" t="s">
        <v>43</v>
      </c>
      <c r="R113" s="35" t="s">
        <v>43</v>
      </c>
      <c r="S113" s="35" t="s">
        <v>43</v>
      </c>
      <c r="T113" s="35" t="s">
        <v>43</v>
      </c>
      <c r="U113" s="35" t="s">
        <v>43</v>
      </c>
      <c r="V113" s="35" t="s">
        <v>43</v>
      </c>
      <c r="W113" s="35" t="s">
        <v>43</v>
      </c>
      <c r="X113" s="35" t="s">
        <v>43</v>
      </c>
      <c r="Y113" s="35" t="s">
        <v>43</v>
      </c>
      <c r="Z113" s="35" t="s">
        <v>43</v>
      </c>
      <c r="AA113" s="35" t="s">
        <v>43</v>
      </c>
      <c r="AB113" s="35" t="s">
        <v>43</v>
      </c>
      <c r="AD113" s="40"/>
      <c r="AE113" s="36" t="s">
        <v>43</v>
      </c>
      <c r="AF113" s="36" t="s">
        <v>43</v>
      </c>
      <c r="AG113" s="36" t="s">
        <v>43</v>
      </c>
      <c r="AH113" s="36" t="s">
        <v>43</v>
      </c>
      <c r="AI113" s="36" t="s">
        <v>43</v>
      </c>
      <c r="AJ113" s="36" t="s">
        <v>43</v>
      </c>
      <c r="AK113" s="36" t="s">
        <v>43</v>
      </c>
      <c r="AL113" s="36" t="s">
        <v>43</v>
      </c>
      <c r="AM113" s="36" t="s">
        <v>43</v>
      </c>
      <c r="AN113" s="36" t="s">
        <v>43</v>
      </c>
      <c r="AO113" s="36" t="s">
        <v>43</v>
      </c>
      <c r="AP113" s="36" t="s">
        <v>43</v>
      </c>
      <c r="AQ113" s="36" t="s">
        <v>43</v>
      </c>
      <c r="AR113" s="36" t="s">
        <v>43</v>
      </c>
      <c r="AS113" s="36" t="s">
        <v>43</v>
      </c>
      <c r="AT113" s="36" t="s">
        <v>43</v>
      </c>
      <c r="AU113" s="36" t="s">
        <v>43</v>
      </c>
      <c r="AV113" s="36" t="s">
        <v>43</v>
      </c>
      <c r="AW113" s="36" t="s">
        <v>43</v>
      </c>
      <c r="AX113" s="36" t="s">
        <v>43</v>
      </c>
      <c r="AY113" s="36" t="s">
        <v>43</v>
      </c>
      <c r="AZ113" s="36" t="s">
        <v>43</v>
      </c>
      <c r="BA113" s="36" t="s">
        <v>43</v>
      </c>
      <c r="BB113" s="36" t="s">
        <v>43</v>
      </c>
      <c r="BC113" s="28"/>
    </row>
    <row r="114" spans="1:55" s="7" customFormat="1" ht="15.75" customHeight="1" x14ac:dyDescent="0.25">
      <c r="A114" s="37" t="s">
        <v>187</v>
      </c>
      <c r="B114" s="38" t="s">
        <v>51</v>
      </c>
      <c r="C114" s="39" t="s">
        <v>40</v>
      </c>
      <c r="D114" s="35" t="s">
        <v>43</v>
      </c>
      <c r="E114" s="35" t="s">
        <v>43</v>
      </c>
      <c r="F114" s="35" t="s">
        <v>43</v>
      </c>
      <c r="G114" s="35" t="s">
        <v>43</v>
      </c>
      <c r="H114" s="35" t="s">
        <v>43</v>
      </c>
      <c r="I114" s="35" t="s">
        <v>43</v>
      </c>
      <c r="J114" s="35" t="s">
        <v>43</v>
      </c>
      <c r="K114" s="35" t="s">
        <v>43</v>
      </c>
      <c r="L114" s="35" t="s">
        <v>43</v>
      </c>
      <c r="M114" s="35" t="s">
        <v>43</v>
      </c>
      <c r="N114" s="35" t="s">
        <v>43</v>
      </c>
      <c r="O114" s="35" t="s">
        <v>43</v>
      </c>
      <c r="P114" s="35" t="s">
        <v>43</v>
      </c>
      <c r="Q114" s="35" t="s">
        <v>43</v>
      </c>
      <c r="R114" s="35" t="s">
        <v>43</v>
      </c>
      <c r="S114" s="35" t="s">
        <v>43</v>
      </c>
      <c r="T114" s="35" t="s">
        <v>43</v>
      </c>
      <c r="U114" s="35" t="s">
        <v>43</v>
      </c>
      <c r="V114" s="35" t="s">
        <v>43</v>
      </c>
      <c r="W114" s="35" t="s">
        <v>43</v>
      </c>
      <c r="X114" s="35" t="s">
        <v>43</v>
      </c>
      <c r="Y114" s="35" t="s">
        <v>43</v>
      </c>
      <c r="Z114" s="35" t="s">
        <v>43</v>
      </c>
      <c r="AA114" s="35" t="s">
        <v>43</v>
      </c>
      <c r="AB114" s="35" t="s">
        <v>43</v>
      </c>
      <c r="AD114" s="40"/>
      <c r="AE114" s="36" t="s">
        <v>43</v>
      </c>
      <c r="AF114" s="36" t="s">
        <v>43</v>
      </c>
      <c r="AG114" s="36" t="s">
        <v>43</v>
      </c>
      <c r="AH114" s="36" t="s">
        <v>43</v>
      </c>
      <c r="AI114" s="36" t="s">
        <v>43</v>
      </c>
      <c r="AJ114" s="36" t="s">
        <v>43</v>
      </c>
      <c r="AK114" s="36" t="s">
        <v>43</v>
      </c>
      <c r="AL114" s="36" t="s">
        <v>43</v>
      </c>
      <c r="AM114" s="36" t="s">
        <v>43</v>
      </c>
      <c r="AN114" s="36" t="s">
        <v>43</v>
      </c>
      <c r="AO114" s="36" t="s">
        <v>43</v>
      </c>
      <c r="AP114" s="36" t="s">
        <v>43</v>
      </c>
      <c r="AQ114" s="36" t="s">
        <v>43</v>
      </c>
      <c r="AR114" s="36" t="s">
        <v>43</v>
      </c>
      <c r="AS114" s="36" t="s">
        <v>43</v>
      </c>
      <c r="AT114" s="36" t="s">
        <v>43</v>
      </c>
      <c r="AU114" s="36" t="s">
        <v>43</v>
      </c>
      <c r="AV114" s="36" t="s">
        <v>43</v>
      </c>
      <c r="AW114" s="36" t="s">
        <v>43</v>
      </c>
      <c r="AX114" s="36" t="s">
        <v>43</v>
      </c>
      <c r="AY114" s="36" t="s">
        <v>43</v>
      </c>
      <c r="AZ114" s="36" t="s">
        <v>43</v>
      </c>
      <c r="BA114" s="36" t="s">
        <v>43</v>
      </c>
      <c r="BB114" s="36" t="s">
        <v>43</v>
      </c>
      <c r="BC114" s="28"/>
    </row>
    <row r="115" spans="1:55" s="7" customFormat="1" x14ac:dyDescent="0.25">
      <c r="A115" s="37" t="s">
        <v>188</v>
      </c>
      <c r="B115" s="38" t="s">
        <v>53</v>
      </c>
      <c r="C115" s="39" t="s">
        <v>40</v>
      </c>
      <c r="D115" s="35">
        <v>81.897994168871662</v>
      </c>
      <c r="E115" s="35">
        <v>-271.48422674980623</v>
      </c>
      <c r="F115" s="35">
        <v>386.0348326514424</v>
      </c>
      <c r="G115" s="35">
        <v>85.010832580787252</v>
      </c>
      <c r="H115" s="35">
        <v>367.69103180559051</v>
      </c>
      <c r="I115" s="35">
        <v>368.43612158866733</v>
      </c>
      <c r="J115" s="35">
        <v>742.39395037026281</v>
      </c>
      <c r="K115" s="35">
        <v>383.34131979710918</v>
      </c>
      <c r="L115" s="35">
        <v>199.7543011351074</v>
      </c>
      <c r="M115" s="35">
        <v>131.60504707389453</v>
      </c>
      <c r="N115" s="35">
        <v>81.799281445560339</v>
      </c>
      <c r="O115" s="35">
        <v>196.82112978263129</v>
      </c>
      <c r="P115" s="35">
        <v>-65.506129374350238</v>
      </c>
      <c r="Q115" s="35">
        <v>163.42988487555166</v>
      </c>
      <c r="R115" s="35">
        <v>128.60153926108376</v>
      </c>
      <c r="S115" s="35">
        <v>311.53926596701729</v>
      </c>
      <c r="T115" s="35">
        <v>145.70015167925592</v>
      </c>
      <c r="U115" s="35">
        <v>304.82451474549435</v>
      </c>
      <c r="V115" s="35">
        <v>280.63303237369058</v>
      </c>
      <c r="W115" s="35">
        <v>290.90646740729977</v>
      </c>
      <c r="X115" s="35">
        <f>V115*1.03</f>
        <v>289.05202334490133</v>
      </c>
      <c r="Y115" s="35">
        <v>275.34017060136938</v>
      </c>
      <c r="Z115" s="35">
        <f>X115*1.03</f>
        <v>297.7235840452484</v>
      </c>
      <c r="AA115" s="35">
        <f>H115+J115+K115+M115+O115+Q115+S115+U115+W115+Y115</f>
        <v>3167.8927824262205</v>
      </c>
      <c r="AB115" s="35">
        <f>H115+J115+L115+N115+P115+R115+T115+V115+X115+Z115</f>
        <v>2467.8427660863513</v>
      </c>
      <c r="AD115" s="40"/>
      <c r="AE115" s="36">
        <v>0</v>
      </c>
      <c r="AF115" s="36">
        <v>0</v>
      </c>
      <c r="AG115" s="36">
        <v>0</v>
      </c>
      <c r="AH115" s="36">
        <v>0</v>
      </c>
      <c r="AI115" s="36">
        <v>0</v>
      </c>
      <c r="AJ115" s="36">
        <v>0</v>
      </c>
      <c r="AK115" s="36">
        <v>0</v>
      </c>
      <c r="AL115" s="36">
        <v>0</v>
      </c>
      <c r="AM115" s="36">
        <v>0</v>
      </c>
      <c r="AN115" s="36">
        <v>0</v>
      </c>
      <c r="AO115" s="36">
        <v>0</v>
      </c>
      <c r="AP115" s="36">
        <v>0</v>
      </c>
      <c r="AQ115" s="36">
        <v>0</v>
      </c>
      <c r="AR115" s="36">
        <v>0</v>
      </c>
      <c r="AS115" s="36">
        <v>0</v>
      </c>
      <c r="AT115" s="36">
        <v>0</v>
      </c>
      <c r="AU115" s="36">
        <v>0</v>
      </c>
      <c r="AV115" s="36">
        <v>0</v>
      </c>
      <c r="AW115" s="36">
        <v>0</v>
      </c>
      <c r="AX115" s="36">
        <v>0</v>
      </c>
      <c r="AY115" s="36">
        <v>0</v>
      </c>
      <c r="AZ115" s="36">
        <v>0</v>
      </c>
      <c r="BA115" s="36">
        <v>0</v>
      </c>
      <c r="BB115" s="36">
        <v>0</v>
      </c>
      <c r="BC115" s="28"/>
    </row>
    <row r="116" spans="1:55" s="7" customFormat="1" ht="15.75" customHeight="1" x14ac:dyDescent="0.25">
      <c r="A116" s="37" t="s">
        <v>189</v>
      </c>
      <c r="B116" s="38" t="s">
        <v>55</v>
      </c>
      <c r="C116" s="39" t="s">
        <v>40</v>
      </c>
      <c r="D116" s="35" t="s">
        <v>43</v>
      </c>
      <c r="E116" s="35" t="s">
        <v>43</v>
      </c>
      <c r="F116" s="35" t="s">
        <v>43</v>
      </c>
      <c r="G116" s="35" t="s">
        <v>43</v>
      </c>
      <c r="H116" s="35" t="s">
        <v>43</v>
      </c>
      <c r="I116" s="35" t="s">
        <v>43</v>
      </c>
      <c r="J116" s="35" t="s">
        <v>43</v>
      </c>
      <c r="K116" s="35" t="s">
        <v>43</v>
      </c>
      <c r="L116" s="35" t="s">
        <v>43</v>
      </c>
      <c r="M116" s="35" t="s">
        <v>43</v>
      </c>
      <c r="N116" s="35" t="s">
        <v>43</v>
      </c>
      <c r="O116" s="35" t="s">
        <v>43</v>
      </c>
      <c r="P116" s="35" t="s">
        <v>43</v>
      </c>
      <c r="Q116" s="35" t="s">
        <v>43</v>
      </c>
      <c r="R116" s="35" t="s">
        <v>43</v>
      </c>
      <c r="S116" s="35" t="s">
        <v>43</v>
      </c>
      <c r="T116" s="35" t="s">
        <v>43</v>
      </c>
      <c r="U116" s="35" t="s">
        <v>43</v>
      </c>
      <c r="V116" s="35" t="s">
        <v>43</v>
      </c>
      <c r="W116" s="35" t="s">
        <v>43</v>
      </c>
      <c r="X116" s="35" t="s">
        <v>43</v>
      </c>
      <c r="Y116" s="35" t="s">
        <v>43</v>
      </c>
      <c r="Z116" s="35" t="s">
        <v>43</v>
      </c>
      <c r="AA116" s="35" t="s">
        <v>43</v>
      </c>
      <c r="AB116" s="35" t="s">
        <v>43</v>
      </c>
      <c r="AD116" s="40"/>
      <c r="AE116" s="36" t="s">
        <v>43</v>
      </c>
      <c r="AF116" s="36" t="s">
        <v>43</v>
      </c>
      <c r="AG116" s="36" t="s">
        <v>43</v>
      </c>
      <c r="AH116" s="36" t="s">
        <v>43</v>
      </c>
      <c r="AI116" s="36" t="s">
        <v>43</v>
      </c>
      <c r="AJ116" s="36" t="s">
        <v>43</v>
      </c>
      <c r="AK116" s="36" t="s">
        <v>43</v>
      </c>
      <c r="AL116" s="36" t="s">
        <v>43</v>
      </c>
      <c r="AM116" s="36" t="s">
        <v>43</v>
      </c>
      <c r="AN116" s="36" t="s">
        <v>43</v>
      </c>
      <c r="AO116" s="36" t="s">
        <v>43</v>
      </c>
      <c r="AP116" s="36" t="s">
        <v>43</v>
      </c>
      <c r="AQ116" s="36" t="s">
        <v>43</v>
      </c>
      <c r="AR116" s="36" t="s">
        <v>43</v>
      </c>
      <c r="AS116" s="36" t="s">
        <v>43</v>
      </c>
      <c r="AT116" s="36" t="s">
        <v>43</v>
      </c>
      <c r="AU116" s="36" t="s">
        <v>43</v>
      </c>
      <c r="AV116" s="36" t="s">
        <v>43</v>
      </c>
      <c r="AW116" s="36" t="s">
        <v>43</v>
      </c>
      <c r="AX116" s="36" t="s">
        <v>43</v>
      </c>
      <c r="AY116" s="36" t="s">
        <v>43</v>
      </c>
      <c r="AZ116" s="36" t="s">
        <v>43</v>
      </c>
      <c r="BA116" s="36" t="s">
        <v>43</v>
      </c>
      <c r="BB116" s="36" t="s">
        <v>43</v>
      </c>
      <c r="BC116" s="28"/>
    </row>
    <row r="117" spans="1:55" s="7" customFormat="1" x14ac:dyDescent="0.25">
      <c r="A117" s="37" t="s">
        <v>190</v>
      </c>
      <c r="B117" s="38" t="s">
        <v>57</v>
      </c>
      <c r="C117" s="39" t="s">
        <v>40</v>
      </c>
      <c r="D117" s="35">
        <v>-18.393917083620654</v>
      </c>
      <c r="E117" s="35">
        <v>-31.352146097892117</v>
      </c>
      <c r="F117" s="35">
        <v>-29.066964185044736</v>
      </c>
      <c r="G117" s="35">
        <v>-23.522244252901856</v>
      </c>
      <c r="H117" s="35">
        <v>-20.050901282180764</v>
      </c>
      <c r="I117" s="35">
        <v>-38.577805424739971</v>
      </c>
      <c r="J117" s="35">
        <v>-26.281341671955058</v>
      </c>
      <c r="K117" s="35">
        <v>-47.341561957084885</v>
      </c>
      <c r="L117" s="35">
        <v>-26.748888542996504</v>
      </c>
      <c r="M117" s="35">
        <v>461.66785016205699</v>
      </c>
      <c r="N117" s="35">
        <v>468.59131390761917</v>
      </c>
      <c r="O117" s="35">
        <v>-55.660794092931219</v>
      </c>
      <c r="P117" s="35">
        <v>59.687140963961035</v>
      </c>
      <c r="Q117" s="35">
        <v>-57.844257406572439</v>
      </c>
      <c r="R117" s="35">
        <v>-60.295231576017088</v>
      </c>
      <c r="S117" s="35">
        <v>-59.878018312798446</v>
      </c>
      <c r="T117" s="35">
        <v>-57.385835664489328</v>
      </c>
      <c r="U117" s="35">
        <v>-60.939792134218322</v>
      </c>
      <c r="V117" s="35">
        <v>-65.555073524109488</v>
      </c>
      <c r="W117" s="35">
        <v>-62.975718014251399</v>
      </c>
      <c r="X117" s="35">
        <f>V117*1.04</f>
        <v>-68.177276465073874</v>
      </c>
      <c r="Y117" s="35">
        <v>-65.083402092341288</v>
      </c>
      <c r="Z117" s="35">
        <f>X117*1.04</f>
        <v>-70.904367523676825</v>
      </c>
      <c r="AA117" s="35">
        <f>H117+J117+K117+M117+O117+Q117+S117+U117+W117+Y117</f>
        <v>5.6120631977231739</v>
      </c>
      <c r="AB117" s="35">
        <f>H117+J117+L117+N117+P117+R117+T117+V117+X117+Z117</f>
        <v>132.87953862108125</v>
      </c>
      <c r="AD117" s="40"/>
      <c r="AE117" s="36">
        <v>0</v>
      </c>
      <c r="AF117" s="36">
        <v>0</v>
      </c>
      <c r="AG117" s="36">
        <v>0</v>
      </c>
      <c r="AH117" s="36">
        <v>0</v>
      </c>
      <c r="AI117" s="36">
        <v>0</v>
      </c>
      <c r="AJ117" s="36">
        <v>0</v>
      </c>
      <c r="AK117" s="36">
        <v>0</v>
      </c>
      <c r="AL117" s="36">
        <v>0</v>
      </c>
      <c r="AM117" s="36">
        <v>0</v>
      </c>
      <c r="AN117" s="36">
        <v>0</v>
      </c>
      <c r="AO117" s="36">
        <v>0</v>
      </c>
      <c r="AP117" s="36">
        <v>0</v>
      </c>
      <c r="AQ117" s="36">
        <v>0</v>
      </c>
      <c r="AR117" s="36">
        <v>0</v>
      </c>
      <c r="AS117" s="36">
        <v>0</v>
      </c>
      <c r="AT117" s="36">
        <v>0</v>
      </c>
      <c r="AU117" s="36">
        <v>0</v>
      </c>
      <c r="AV117" s="36">
        <v>0</v>
      </c>
      <c r="AW117" s="36">
        <v>0</v>
      </c>
      <c r="AX117" s="36">
        <v>0</v>
      </c>
      <c r="AY117" s="36">
        <v>0</v>
      </c>
      <c r="AZ117" s="36">
        <v>0</v>
      </c>
      <c r="BA117" s="36">
        <v>0</v>
      </c>
      <c r="BB117" s="36">
        <v>0</v>
      </c>
      <c r="BC117" s="28"/>
    </row>
    <row r="118" spans="1:55" s="7" customFormat="1" x14ac:dyDescent="0.25">
      <c r="A118" s="37" t="s">
        <v>191</v>
      </c>
      <c r="B118" s="38" t="s">
        <v>59</v>
      </c>
      <c r="C118" s="39" t="s">
        <v>40</v>
      </c>
      <c r="D118" s="35">
        <v>0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  <c r="K118" s="35">
        <v>0</v>
      </c>
      <c r="L118" s="35">
        <v>-56.985296779902988</v>
      </c>
      <c r="M118" s="35">
        <v>0</v>
      </c>
      <c r="N118" s="35">
        <v>0</v>
      </c>
      <c r="O118" s="35">
        <v>0</v>
      </c>
      <c r="P118" s="35">
        <v>0</v>
      </c>
      <c r="Q118" s="35">
        <v>0</v>
      </c>
      <c r="R118" s="35">
        <v>0</v>
      </c>
      <c r="S118" s="35">
        <v>0</v>
      </c>
      <c r="T118" s="35">
        <v>0</v>
      </c>
      <c r="U118" s="35">
        <v>0</v>
      </c>
      <c r="V118" s="35">
        <v>0</v>
      </c>
      <c r="W118" s="35">
        <v>0</v>
      </c>
      <c r="X118" s="35">
        <f>V118*1.03</f>
        <v>0</v>
      </c>
      <c r="Y118" s="35">
        <v>0</v>
      </c>
      <c r="Z118" s="35">
        <f>X118*1.03</f>
        <v>0</v>
      </c>
      <c r="AA118" s="35">
        <f>H118+J118+K118+M118+O118+Q118+S118+U118+W118+Y118</f>
        <v>0</v>
      </c>
      <c r="AB118" s="35">
        <f>H118+J118+L118+N118+P118+R118+T118+V118+X118+Z118</f>
        <v>-56.985296779902988</v>
      </c>
      <c r="AD118" s="40"/>
      <c r="AE118" s="36">
        <v>0</v>
      </c>
      <c r="AF118" s="36">
        <v>0</v>
      </c>
      <c r="AG118" s="36">
        <v>0</v>
      </c>
      <c r="AH118" s="36">
        <v>0</v>
      </c>
      <c r="AI118" s="36">
        <v>0</v>
      </c>
      <c r="AJ118" s="36">
        <v>0</v>
      </c>
      <c r="AK118" s="36">
        <v>0</v>
      </c>
      <c r="AL118" s="36">
        <v>0</v>
      </c>
      <c r="AM118" s="36">
        <v>0</v>
      </c>
      <c r="AN118" s="36">
        <v>0</v>
      </c>
      <c r="AO118" s="36">
        <v>0</v>
      </c>
      <c r="AP118" s="36">
        <v>0</v>
      </c>
      <c r="AQ118" s="36">
        <v>0</v>
      </c>
      <c r="AR118" s="36">
        <v>0</v>
      </c>
      <c r="AS118" s="36">
        <v>0</v>
      </c>
      <c r="AT118" s="36">
        <v>0</v>
      </c>
      <c r="AU118" s="36">
        <v>0</v>
      </c>
      <c r="AV118" s="36">
        <v>0</v>
      </c>
      <c r="AW118" s="36">
        <v>0</v>
      </c>
      <c r="AX118" s="36">
        <v>0</v>
      </c>
      <c r="AY118" s="36">
        <v>0</v>
      </c>
      <c r="AZ118" s="36">
        <v>0</v>
      </c>
      <c r="BA118" s="36">
        <v>0</v>
      </c>
      <c r="BB118" s="36">
        <v>0</v>
      </c>
      <c r="BC118" s="28"/>
    </row>
    <row r="119" spans="1:55" s="7" customFormat="1" ht="15.75" customHeight="1" x14ac:dyDescent="0.25">
      <c r="A119" s="37" t="s">
        <v>192</v>
      </c>
      <c r="B119" s="38" t="s">
        <v>61</v>
      </c>
      <c r="C119" s="39" t="s">
        <v>40</v>
      </c>
      <c r="D119" s="35" t="s">
        <v>43</v>
      </c>
      <c r="E119" s="35" t="s">
        <v>43</v>
      </c>
      <c r="F119" s="35" t="s">
        <v>43</v>
      </c>
      <c r="G119" s="35" t="s">
        <v>43</v>
      </c>
      <c r="H119" s="35" t="s">
        <v>43</v>
      </c>
      <c r="I119" s="35" t="s">
        <v>43</v>
      </c>
      <c r="J119" s="35" t="s">
        <v>43</v>
      </c>
      <c r="K119" s="35" t="s">
        <v>43</v>
      </c>
      <c r="L119" s="35" t="s">
        <v>43</v>
      </c>
      <c r="M119" s="35" t="s">
        <v>43</v>
      </c>
      <c r="N119" s="35" t="s">
        <v>43</v>
      </c>
      <c r="O119" s="35" t="s">
        <v>43</v>
      </c>
      <c r="P119" s="35" t="s">
        <v>43</v>
      </c>
      <c r="Q119" s="35" t="s">
        <v>43</v>
      </c>
      <c r="R119" s="35" t="s">
        <v>43</v>
      </c>
      <c r="S119" s="35" t="s">
        <v>43</v>
      </c>
      <c r="T119" s="35" t="s">
        <v>43</v>
      </c>
      <c r="U119" s="35" t="s">
        <v>43</v>
      </c>
      <c r="V119" s="35" t="s">
        <v>43</v>
      </c>
      <c r="W119" s="35" t="s">
        <v>43</v>
      </c>
      <c r="X119" s="35" t="s">
        <v>43</v>
      </c>
      <c r="Y119" s="35" t="s">
        <v>43</v>
      </c>
      <c r="Z119" s="35" t="s">
        <v>43</v>
      </c>
      <c r="AA119" s="35" t="s">
        <v>43</v>
      </c>
      <c r="AB119" s="35" t="s">
        <v>43</v>
      </c>
      <c r="AD119" s="40"/>
      <c r="AE119" s="36" t="s">
        <v>43</v>
      </c>
      <c r="AF119" s="36" t="s">
        <v>43</v>
      </c>
      <c r="AG119" s="36" t="s">
        <v>43</v>
      </c>
      <c r="AH119" s="36" t="s">
        <v>43</v>
      </c>
      <c r="AI119" s="36" t="s">
        <v>43</v>
      </c>
      <c r="AJ119" s="36" t="s">
        <v>43</v>
      </c>
      <c r="AK119" s="36" t="s">
        <v>43</v>
      </c>
      <c r="AL119" s="36" t="s">
        <v>43</v>
      </c>
      <c r="AM119" s="36" t="s">
        <v>43</v>
      </c>
      <c r="AN119" s="36" t="s">
        <v>43</v>
      </c>
      <c r="AO119" s="36" t="s">
        <v>43</v>
      </c>
      <c r="AP119" s="36" t="s">
        <v>43</v>
      </c>
      <c r="AQ119" s="36" t="s">
        <v>43</v>
      </c>
      <c r="AR119" s="36" t="s">
        <v>43</v>
      </c>
      <c r="AS119" s="36" t="s">
        <v>43</v>
      </c>
      <c r="AT119" s="36" t="s">
        <v>43</v>
      </c>
      <c r="AU119" s="36" t="s">
        <v>43</v>
      </c>
      <c r="AV119" s="36" t="s">
        <v>43</v>
      </c>
      <c r="AW119" s="36" t="s">
        <v>43</v>
      </c>
      <c r="AX119" s="36" t="s">
        <v>43</v>
      </c>
      <c r="AY119" s="36" t="s">
        <v>43</v>
      </c>
      <c r="AZ119" s="36" t="s">
        <v>43</v>
      </c>
      <c r="BA119" s="36" t="s">
        <v>43</v>
      </c>
      <c r="BB119" s="36" t="s">
        <v>43</v>
      </c>
      <c r="BC119" s="28"/>
    </row>
    <row r="120" spans="1:55" s="7" customFormat="1" ht="31.5" customHeight="1" x14ac:dyDescent="0.25">
      <c r="A120" s="37" t="s">
        <v>193</v>
      </c>
      <c r="B120" s="41" t="s">
        <v>63</v>
      </c>
      <c r="C120" s="39" t="s">
        <v>40</v>
      </c>
      <c r="D120" s="35" t="s">
        <v>43</v>
      </c>
      <c r="E120" s="35" t="s">
        <v>43</v>
      </c>
      <c r="F120" s="35" t="s">
        <v>43</v>
      </c>
      <c r="G120" s="35" t="s">
        <v>43</v>
      </c>
      <c r="H120" s="35" t="s">
        <v>43</v>
      </c>
      <c r="I120" s="35" t="s">
        <v>43</v>
      </c>
      <c r="J120" s="35" t="s">
        <v>43</v>
      </c>
      <c r="K120" s="35" t="s">
        <v>43</v>
      </c>
      <c r="L120" s="35" t="s">
        <v>43</v>
      </c>
      <c r="M120" s="35" t="s">
        <v>43</v>
      </c>
      <c r="N120" s="35" t="s">
        <v>43</v>
      </c>
      <c r="O120" s="35" t="s">
        <v>43</v>
      </c>
      <c r="P120" s="35" t="s">
        <v>43</v>
      </c>
      <c r="Q120" s="35" t="s">
        <v>43</v>
      </c>
      <c r="R120" s="35" t="s">
        <v>43</v>
      </c>
      <c r="S120" s="35" t="s">
        <v>43</v>
      </c>
      <c r="T120" s="35" t="s">
        <v>43</v>
      </c>
      <c r="U120" s="35" t="s">
        <v>43</v>
      </c>
      <c r="V120" s="35" t="s">
        <v>43</v>
      </c>
      <c r="W120" s="35" t="s">
        <v>43</v>
      </c>
      <c r="X120" s="35" t="s">
        <v>43</v>
      </c>
      <c r="Y120" s="35" t="s">
        <v>43</v>
      </c>
      <c r="Z120" s="35" t="s">
        <v>43</v>
      </c>
      <c r="AA120" s="35" t="s">
        <v>43</v>
      </c>
      <c r="AB120" s="35" t="s">
        <v>43</v>
      </c>
      <c r="AD120" s="40"/>
      <c r="AE120" s="36" t="s">
        <v>43</v>
      </c>
      <c r="AF120" s="36" t="s">
        <v>43</v>
      </c>
      <c r="AG120" s="36" t="s">
        <v>43</v>
      </c>
      <c r="AH120" s="36" t="s">
        <v>43</v>
      </c>
      <c r="AI120" s="36" t="s">
        <v>43</v>
      </c>
      <c r="AJ120" s="36" t="s">
        <v>43</v>
      </c>
      <c r="AK120" s="36" t="s">
        <v>43</v>
      </c>
      <c r="AL120" s="36" t="s">
        <v>43</v>
      </c>
      <c r="AM120" s="36" t="s">
        <v>43</v>
      </c>
      <c r="AN120" s="36" t="s">
        <v>43</v>
      </c>
      <c r="AO120" s="36" t="s">
        <v>43</v>
      </c>
      <c r="AP120" s="36" t="s">
        <v>43</v>
      </c>
      <c r="AQ120" s="36" t="s">
        <v>43</v>
      </c>
      <c r="AR120" s="36" t="s">
        <v>43</v>
      </c>
      <c r="AS120" s="36" t="s">
        <v>43</v>
      </c>
      <c r="AT120" s="36" t="s">
        <v>43</v>
      </c>
      <c r="AU120" s="36" t="s">
        <v>43</v>
      </c>
      <c r="AV120" s="36" t="s">
        <v>43</v>
      </c>
      <c r="AW120" s="36" t="s">
        <v>43</v>
      </c>
      <c r="AX120" s="36" t="s">
        <v>43</v>
      </c>
      <c r="AY120" s="36" t="s">
        <v>43</v>
      </c>
      <c r="AZ120" s="36" t="s">
        <v>43</v>
      </c>
      <c r="BA120" s="36" t="s">
        <v>43</v>
      </c>
      <c r="BB120" s="36" t="s">
        <v>43</v>
      </c>
      <c r="BC120" s="28"/>
    </row>
    <row r="121" spans="1:55" s="7" customFormat="1" ht="15.75" customHeight="1" x14ac:dyDescent="0.25">
      <c r="A121" s="37" t="s">
        <v>194</v>
      </c>
      <c r="B121" s="42" t="s">
        <v>65</v>
      </c>
      <c r="C121" s="39" t="s">
        <v>40</v>
      </c>
      <c r="D121" s="35" t="s">
        <v>43</v>
      </c>
      <c r="E121" s="35" t="s">
        <v>43</v>
      </c>
      <c r="F121" s="35" t="s">
        <v>43</v>
      </c>
      <c r="G121" s="35" t="s">
        <v>43</v>
      </c>
      <c r="H121" s="35" t="s">
        <v>43</v>
      </c>
      <c r="I121" s="35" t="s">
        <v>43</v>
      </c>
      <c r="J121" s="35" t="s">
        <v>43</v>
      </c>
      <c r="K121" s="35" t="s">
        <v>43</v>
      </c>
      <c r="L121" s="35" t="s">
        <v>43</v>
      </c>
      <c r="M121" s="35" t="s">
        <v>43</v>
      </c>
      <c r="N121" s="35" t="s">
        <v>43</v>
      </c>
      <c r="O121" s="35" t="s">
        <v>43</v>
      </c>
      <c r="P121" s="35" t="s">
        <v>43</v>
      </c>
      <c r="Q121" s="35" t="s">
        <v>43</v>
      </c>
      <c r="R121" s="35" t="s">
        <v>43</v>
      </c>
      <c r="S121" s="35" t="s">
        <v>43</v>
      </c>
      <c r="T121" s="35" t="s">
        <v>43</v>
      </c>
      <c r="U121" s="35" t="s">
        <v>43</v>
      </c>
      <c r="V121" s="35" t="s">
        <v>43</v>
      </c>
      <c r="W121" s="35" t="s">
        <v>43</v>
      </c>
      <c r="X121" s="35" t="s">
        <v>43</v>
      </c>
      <c r="Y121" s="35" t="s">
        <v>43</v>
      </c>
      <c r="Z121" s="35" t="s">
        <v>43</v>
      </c>
      <c r="AA121" s="35" t="s">
        <v>43</v>
      </c>
      <c r="AB121" s="35" t="s">
        <v>43</v>
      </c>
      <c r="AD121" s="40"/>
      <c r="AE121" s="36" t="s">
        <v>43</v>
      </c>
      <c r="AF121" s="36" t="s">
        <v>43</v>
      </c>
      <c r="AG121" s="36" t="s">
        <v>43</v>
      </c>
      <c r="AH121" s="36" t="s">
        <v>43</v>
      </c>
      <c r="AI121" s="36" t="s">
        <v>43</v>
      </c>
      <c r="AJ121" s="36" t="s">
        <v>43</v>
      </c>
      <c r="AK121" s="36" t="s">
        <v>43</v>
      </c>
      <c r="AL121" s="36" t="s">
        <v>43</v>
      </c>
      <c r="AM121" s="36" t="s">
        <v>43</v>
      </c>
      <c r="AN121" s="36" t="s">
        <v>43</v>
      </c>
      <c r="AO121" s="36" t="s">
        <v>43</v>
      </c>
      <c r="AP121" s="36" t="s">
        <v>43</v>
      </c>
      <c r="AQ121" s="36" t="s">
        <v>43</v>
      </c>
      <c r="AR121" s="36" t="s">
        <v>43</v>
      </c>
      <c r="AS121" s="36" t="s">
        <v>43</v>
      </c>
      <c r="AT121" s="36" t="s">
        <v>43</v>
      </c>
      <c r="AU121" s="36" t="s">
        <v>43</v>
      </c>
      <c r="AV121" s="36" t="s">
        <v>43</v>
      </c>
      <c r="AW121" s="36" t="s">
        <v>43</v>
      </c>
      <c r="AX121" s="36" t="s">
        <v>43</v>
      </c>
      <c r="AY121" s="36" t="s">
        <v>43</v>
      </c>
      <c r="AZ121" s="36" t="s">
        <v>43</v>
      </c>
      <c r="BA121" s="36" t="s">
        <v>43</v>
      </c>
      <c r="BB121" s="36" t="s">
        <v>43</v>
      </c>
      <c r="BC121" s="28"/>
    </row>
    <row r="122" spans="1:55" s="7" customFormat="1" ht="15.75" customHeight="1" x14ac:dyDescent="0.25">
      <c r="A122" s="37" t="s">
        <v>195</v>
      </c>
      <c r="B122" s="42" t="s">
        <v>67</v>
      </c>
      <c r="C122" s="39" t="s">
        <v>40</v>
      </c>
      <c r="D122" s="35" t="s">
        <v>43</v>
      </c>
      <c r="E122" s="35" t="s">
        <v>43</v>
      </c>
      <c r="F122" s="35" t="s">
        <v>43</v>
      </c>
      <c r="G122" s="35" t="s">
        <v>43</v>
      </c>
      <c r="H122" s="35" t="s">
        <v>43</v>
      </c>
      <c r="I122" s="35" t="s">
        <v>43</v>
      </c>
      <c r="J122" s="35" t="s">
        <v>43</v>
      </c>
      <c r="K122" s="35" t="s">
        <v>43</v>
      </c>
      <c r="L122" s="35" t="s">
        <v>43</v>
      </c>
      <c r="M122" s="35" t="s">
        <v>43</v>
      </c>
      <c r="N122" s="35" t="s">
        <v>43</v>
      </c>
      <c r="O122" s="35" t="s">
        <v>43</v>
      </c>
      <c r="P122" s="35" t="s">
        <v>43</v>
      </c>
      <c r="Q122" s="35" t="s">
        <v>43</v>
      </c>
      <c r="R122" s="35" t="s">
        <v>43</v>
      </c>
      <c r="S122" s="35" t="s">
        <v>43</v>
      </c>
      <c r="T122" s="35" t="s">
        <v>43</v>
      </c>
      <c r="U122" s="35" t="s">
        <v>43</v>
      </c>
      <c r="V122" s="35" t="s">
        <v>43</v>
      </c>
      <c r="W122" s="35" t="s">
        <v>43</v>
      </c>
      <c r="X122" s="35" t="s">
        <v>43</v>
      </c>
      <c r="Y122" s="35" t="s">
        <v>43</v>
      </c>
      <c r="Z122" s="35" t="s">
        <v>43</v>
      </c>
      <c r="AA122" s="35" t="s">
        <v>43</v>
      </c>
      <c r="AB122" s="35" t="s">
        <v>43</v>
      </c>
      <c r="AD122" s="40"/>
      <c r="AE122" s="36" t="s">
        <v>43</v>
      </c>
      <c r="AF122" s="36" t="s">
        <v>43</v>
      </c>
      <c r="AG122" s="36" t="s">
        <v>43</v>
      </c>
      <c r="AH122" s="36" t="s">
        <v>43</v>
      </c>
      <c r="AI122" s="36" t="s">
        <v>43</v>
      </c>
      <c r="AJ122" s="36" t="s">
        <v>43</v>
      </c>
      <c r="AK122" s="36" t="s">
        <v>43</v>
      </c>
      <c r="AL122" s="36" t="s">
        <v>43</v>
      </c>
      <c r="AM122" s="36" t="s">
        <v>43</v>
      </c>
      <c r="AN122" s="36" t="s">
        <v>43</v>
      </c>
      <c r="AO122" s="36" t="s">
        <v>43</v>
      </c>
      <c r="AP122" s="36" t="s">
        <v>43</v>
      </c>
      <c r="AQ122" s="36" t="s">
        <v>43</v>
      </c>
      <c r="AR122" s="36" t="s">
        <v>43</v>
      </c>
      <c r="AS122" s="36" t="s">
        <v>43</v>
      </c>
      <c r="AT122" s="36" t="s">
        <v>43</v>
      </c>
      <c r="AU122" s="36" t="s">
        <v>43</v>
      </c>
      <c r="AV122" s="36" t="s">
        <v>43</v>
      </c>
      <c r="AW122" s="36" t="s">
        <v>43</v>
      </c>
      <c r="AX122" s="36" t="s">
        <v>43</v>
      </c>
      <c r="AY122" s="36" t="s">
        <v>43</v>
      </c>
      <c r="AZ122" s="36" t="s">
        <v>43</v>
      </c>
      <c r="BA122" s="36" t="s">
        <v>43</v>
      </c>
      <c r="BB122" s="36" t="s">
        <v>43</v>
      </c>
      <c r="BC122" s="28"/>
    </row>
    <row r="123" spans="1:55" s="7" customFormat="1" x14ac:dyDescent="0.25">
      <c r="A123" s="37" t="s">
        <v>196</v>
      </c>
      <c r="B123" s="38" t="s">
        <v>69</v>
      </c>
      <c r="C123" s="39" t="s">
        <v>40</v>
      </c>
      <c r="D123" s="35">
        <v>54.804229490399713</v>
      </c>
      <c r="E123" s="35">
        <v>-55.355877460377492</v>
      </c>
      <c r="F123" s="35">
        <v>354.99647093830629</v>
      </c>
      <c r="G123" s="35">
        <v>41.944167052335985</v>
      </c>
      <c r="H123" s="35">
        <v>55.992279577776465</v>
      </c>
      <c r="I123" s="35">
        <v>49.863281398701773</v>
      </c>
      <c r="J123" s="35">
        <v>72.350159220132966</v>
      </c>
      <c r="K123" s="35">
        <v>58.86334186980757</v>
      </c>
      <c r="L123" s="35">
        <v>56.453924417977454</v>
      </c>
      <c r="M123" s="35">
        <v>30.509859115416944</v>
      </c>
      <c r="N123" s="35">
        <v>30.356802939056156</v>
      </c>
      <c r="O123" s="35">
        <v>32.438344474355837</v>
      </c>
      <c r="P123" s="35">
        <v>28.88731554198808</v>
      </c>
      <c r="Q123" s="35">
        <v>34.443318416196199</v>
      </c>
      <c r="R123" s="35">
        <v>33.254024365999172</v>
      </c>
      <c r="S123" s="35">
        <v>36.532778169896893</v>
      </c>
      <c r="T123" s="35">
        <v>31.682280801621161</v>
      </c>
      <c r="U123" s="35">
        <v>42.749805247921373</v>
      </c>
      <c r="V123" s="35">
        <v>33.237495040684436</v>
      </c>
      <c r="W123" s="35">
        <v>44.001088915495224</v>
      </c>
      <c r="X123" s="35">
        <f>X81+X96-X115-X117-X118</f>
        <v>32.340627822138202</v>
      </c>
      <c r="Y123" s="35">
        <v>45.287298658443746</v>
      </c>
      <c r="Z123" s="35">
        <f>Z81+Z96-Z115-Z117-Z118</f>
        <v>31.349130277825424</v>
      </c>
      <c r="AA123" s="35">
        <f>H123+J123+K123+M123+O123+Q123+S123+U123+W123+Y123</f>
        <v>453.16827366544328</v>
      </c>
      <c r="AB123" s="35">
        <f>H123+J123+L123+N123+P123+R123+T123+V123+X123+Z123</f>
        <v>405.90404000519959</v>
      </c>
      <c r="AD123" s="40"/>
      <c r="AE123" s="36">
        <v>0</v>
      </c>
      <c r="AF123" s="36">
        <v>0</v>
      </c>
      <c r="AG123" s="36">
        <v>0</v>
      </c>
      <c r="AH123" s="36">
        <v>0</v>
      </c>
      <c r="AI123" s="36">
        <v>0</v>
      </c>
      <c r="AJ123" s="36">
        <v>0</v>
      </c>
      <c r="AK123" s="36">
        <v>0</v>
      </c>
      <c r="AL123" s="36">
        <v>0</v>
      </c>
      <c r="AM123" s="36">
        <v>0</v>
      </c>
      <c r="AN123" s="36">
        <v>0</v>
      </c>
      <c r="AO123" s="36">
        <v>0</v>
      </c>
      <c r="AP123" s="36">
        <v>0</v>
      </c>
      <c r="AQ123" s="36">
        <v>0</v>
      </c>
      <c r="AR123" s="36">
        <v>0</v>
      </c>
      <c r="AS123" s="36">
        <v>0</v>
      </c>
      <c r="AT123" s="36">
        <v>0</v>
      </c>
      <c r="AU123" s="36">
        <v>0</v>
      </c>
      <c r="AV123" s="36">
        <v>0</v>
      </c>
      <c r="AW123" s="36">
        <v>0</v>
      </c>
      <c r="AX123" s="36">
        <v>0</v>
      </c>
      <c r="AY123" s="36">
        <v>0</v>
      </c>
      <c r="AZ123" s="36">
        <v>0</v>
      </c>
      <c r="BA123" s="36">
        <v>0</v>
      </c>
      <c r="BB123" s="36">
        <v>0</v>
      </c>
      <c r="BC123" s="28"/>
    </row>
    <row r="124" spans="1:55" s="30" customFormat="1" x14ac:dyDescent="0.25">
      <c r="A124" s="32" t="s">
        <v>197</v>
      </c>
      <c r="B124" s="33" t="s">
        <v>198</v>
      </c>
      <c r="C124" s="34" t="s">
        <v>40</v>
      </c>
      <c r="D124" s="35">
        <f t="shared" ref="D124:K124" si="85">D130+D132+D133+D138</f>
        <v>91.181241877253726</v>
      </c>
      <c r="E124" s="35">
        <f t="shared" si="85"/>
        <v>19.501179999999977</v>
      </c>
      <c r="F124" s="35">
        <f t="shared" si="85"/>
        <v>49.141114918736946</v>
      </c>
      <c r="G124" s="35">
        <f t="shared" si="85"/>
        <v>64.63749920294407</v>
      </c>
      <c r="H124" s="35">
        <f t="shared" si="85"/>
        <v>59.94562020976533</v>
      </c>
      <c r="I124" s="35">
        <f t="shared" si="85"/>
        <v>252.44672343567805</v>
      </c>
      <c r="J124" s="35">
        <f t="shared" si="85"/>
        <v>-81.620233985147564</v>
      </c>
      <c r="K124" s="35">
        <f t="shared" si="85"/>
        <v>186.55818469430989</v>
      </c>
      <c r="L124" s="35">
        <v>101.81924656289125</v>
      </c>
      <c r="M124" s="35">
        <f>M130+M132+M133+M138</f>
        <v>172.65761854390882</v>
      </c>
      <c r="N124" s="35">
        <f t="shared" ref="N124" si="86">N130+N132+N133+N138</f>
        <v>126.78648199365925</v>
      </c>
      <c r="O124" s="35">
        <f>O130+O132+O133+O138</f>
        <v>70.890974564992362</v>
      </c>
      <c r="P124" s="35">
        <f t="shared" ref="P124" si="87">P130+P132+P133+P138</f>
        <v>89.618163821480536</v>
      </c>
      <c r="Q124" s="35">
        <f>Q130+Q132+Q133+Q138</f>
        <v>69.162351949314456</v>
      </c>
      <c r="R124" s="35">
        <f t="shared" ref="R124" si="88">R130+R132+R133+R138</f>
        <v>145.9443142906118</v>
      </c>
      <c r="S124" s="35">
        <f>S130+S132+S133+S138</f>
        <v>96.937524950622631</v>
      </c>
      <c r="T124" s="35">
        <f t="shared" ref="T124" si="89">T130+T132+T133+T138</f>
        <v>96.275711957586168</v>
      </c>
      <c r="U124" s="35">
        <f>U130+U132+U133+U138</f>
        <v>96.625625357638924</v>
      </c>
      <c r="V124" s="35">
        <f t="shared" ref="V124" si="90">V130+V132+V133+V138</f>
        <v>103.8628333823815</v>
      </c>
      <c r="W124" s="35">
        <f>W130+W132+W133+W138</f>
        <v>93.685087447508124</v>
      </c>
      <c r="X124" s="35">
        <f t="shared" ref="X124" si="91">X130+X132+X133+X138</f>
        <v>107.13020381119541</v>
      </c>
      <c r="Y124" s="35">
        <f>Y130+Y132+Y133+Y138</f>
        <v>90.407533219293796</v>
      </c>
      <c r="Z124" s="35">
        <f t="shared" ref="Z124" si="92">Z130+Z132+Z133+Z138</f>
        <v>110.50165476996744</v>
      </c>
      <c r="AA124" s="35">
        <f>H124+J124+K124+M124+O124+Q124+S124+U124+W124+Y124</f>
        <v>855.25028695220681</v>
      </c>
      <c r="AB124" s="35">
        <f>H124+J124+L124+N124+P124+R124+T124+V124+X124+Z124</f>
        <v>860.26399681439113</v>
      </c>
      <c r="AD124" s="31"/>
      <c r="AE124" s="36">
        <v>0</v>
      </c>
      <c r="AF124" s="36">
        <v>0</v>
      </c>
      <c r="AG124" s="36">
        <v>0</v>
      </c>
      <c r="AH124" s="36">
        <v>0</v>
      </c>
      <c r="AI124" s="36">
        <v>0</v>
      </c>
      <c r="AJ124" s="36">
        <v>0</v>
      </c>
      <c r="AK124" s="36">
        <v>0</v>
      </c>
      <c r="AL124" s="36">
        <v>0</v>
      </c>
      <c r="AM124" s="36">
        <v>0</v>
      </c>
      <c r="AN124" s="36">
        <v>0</v>
      </c>
      <c r="AO124" s="36">
        <v>0</v>
      </c>
      <c r="AP124" s="36">
        <v>0</v>
      </c>
      <c r="AQ124" s="36">
        <v>0</v>
      </c>
      <c r="AR124" s="36">
        <v>0</v>
      </c>
      <c r="AS124" s="36">
        <v>0</v>
      </c>
      <c r="AT124" s="36">
        <v>0</v>
      </c>
      <c r="AU124" s="36">
        <v>0</v>
      </c>
      <c r="AV124" s="36">
        <v>0</v>
      </c>
      <c r="AW124" s="36">
        <v>0</v>
      </c>
      <c r="AX124" s="36">
        <v>0</v>
      </c>
      <c r="AY124" s="36">
        <v>0</v>
      </c>
      <c r="AZ124" s="36">
        <v>0</v>
      </c>
      <c r="BA124" s="36">
        <v>0</v>
      </c>
      <c r="BB124" s="36">
        <v>0</v>
      </c>
      <c r="BC124" s="28"/>
    </row>
    <row r="125" spans="1:55" s="7" customFormat="1" ht="15.75" customHeight="1" x14ac:dyDescent="0.25">
      <c r="A125" s="37" t="s">
        <v>199</v>
      </c>
      <c r="B125" s="38" t="s">
        <v>42</v>
      </c>
      <c r="C125" s="39" t="s">
        <v>40</v>
      </c>
      <c r="D125" s="35" t="s">
        <v>43</v>
      </c>
      <c r="E125" s="35" t="s">
        <v>43</v>
      </c>
      <c r="F125" s="35" t="s">
        <v>43</v>
      </c>
      <c r="G125" s="35" t="s">
        <v>43</v>
      </c>
      <c r="H125" s="35" t="s">
        <v>43</v>
      </c>
      <c r="I125" s="35" t="s">
        <v>43</v>
      </c>
      <c r="J125" s="35" t="s">
        <v>43</v>
      </c>
      <c r="K125" s="35" t="s">
        <v>43</v>
      </c>
      <c r="L125" s="35" t="s">
        <v>43</v>
      </c>
      <c r="M125" s="35" t="s">
        <v>43</v>
      </c>
      <c r="N125" s="35" t="s">
        <v>43</v>
      </c>
      <c r="O125" s="35" t="s">
        <v>43</v>
      </c>
      <c r="P125" s="35" t="s">
        <v>43</v>
      </c>
      <c r="Q125" s="35" t="s">
        <v>43</v>
      </c>
      <c r="R125" s="35" t="s">
        <v>43</v>
      </c>
      <c r="S125" s="35" t="s">
        <v>43</v>
      </c>
      <c r="T125" s="35" t="s">
        <v>43</v>
      </c>
      <c r="U125" s="35" t="s">
        <v>43</v>
      </c>
      <c r="V125" s="35" t="s">
        <v>43</v>
      </c>
      <c r="W125" s="35" t="s">
        <v>43</v>
      </c>
      <c r="X125" s="35" t="s">
        <v>43</v>
      </c>
      <c r="Y125" s="35" t="s">
        <v>43</v>
      </c>
      <c r="Z125" s="35" t="s">
        <v>43</v>
      </c>
      <c r="AA125" s="35" t="s">
        <v>43</v>
      </c>
      <c r="AB125" s="35" t="s">
        <v>43</v>
      </c>
      <c r="AD125" s="40"/>
      <c r="AE125" s="36" t="s">
        <v>43</v>
      </c>
      <c r="AF125" s="36" t="s">
        <v>43</v>
      </c>
      <c r="AG125" s="36" t="s">
        <v>43</v>
      </c>
      <c r="AH125" s="36" t="s">
        <v>43</v>
      </c>
      <c r="AI125" s="36" t="s">
        <v>43</v>
      </c>
      <c r="AJ125" s="36" t="s">
        <v>43</v>
      </c>
      <c r="AK125" s="36" t="s">
        <v>43</v>
      </c>
      <c r="AL125" s="36" t="s">
        <v>43</v>
      </c>
      <c r="AM125" s="36" t="s">
        <v>43</v>
      </c>
      <c r="AN125" s="36" t="s">
        <v>43</v>
      </c>
      <c r="AO125" s="36" t="s">
        <v>43</v>
      </c>
      <c r="AP125" s="36" t="s">
        <v>43</v>
      </c>
      <c r="AQ125" s="36" t="s">
        <v>43</v>
      </c>
      <c r="AR125" s="36" t="s">
        <v>43</v>
      </c>
      <c r="AS125" s="36" t="s">
        <v>43</v>
      </c>
      <c r="AT125" s="36" t="s">
        <v>43</v>
      </c>
      <c r="AU125" s="36" t="s">
        <v>43</v>
      </c>
      <c r="AV125" s="36" t="s">
        <v>43</v>
      </c>
      <c r="AW125" s="36" t="s">
        <v>43</v>
      </c>
      <c r="AX125" s="36" t="s">
        <v>43</v>
      </c>
      <c r="AY125" s="36" t="s">
        <v>43</v>
      </c>
      <c r="AZ125" s="36" t="s">
        <v>43</v>
      </c>
      <c r="BA125" s="36" t="s">
        <v>43</v>
      </c>
      <c r="BB125" s="36" t="s">
        <v>43</v>
      </c>
      <c r="BC125" s="28"/>
    </row>
    <row r="126" spans="1:55" s="7" customFormat="1" ht="31.5" customHeight="1" x14ac:dyDescent="0.25">
      <c r="A126" s="37" t="s">
        <v>200</v>
      </c>
      <c r="B126" s="43" t="s">
        <v>45</v>
      </c>
      <c r="C126" s="39" t="s">
        <v>40</v>
      </c>
      <c r="D126" s="35" t="s">
        <v>43</v>
      </c>
      <c r="E126" s="35" t="s">
        <v>43</v>
      </c>
      <c r="F126" s="35" t="s">
        <v>43</v>
      </c>
      <c r="G126" s="35" t="s">
        <v>43</v>
      </c>
      <c r="H126" s="35" t="s">
        <v>43</v>
      </c>
      <c r="I126" s="35" t="s">
        <v>43</v>
      </c>
      <c r="J126" s="35" t="s">
        <v>43</v>
      </c>
      <c r="K126" s="35" t="s">
        <v>43</v>
      </c>
      <c r="L126" s="35" t="s">
        <v>43</v>
      </c>
      <c r="M126" s="35" t="s">
        <v>43</v>
      </c>
      <c r="N126" s="35" t="s">
        <v>43</v>
      </c>
      <c r="O126" s="35" t="s">
        <v>43</v>
      </c>
      <c r="P126" s="35" t="s">
        <v>43</v>
      </c>
      <c r="Q126" s="35" t="s">
        <v>43</v>
      </c>
      <c r="R126" s="35" t="s">
        <v>43</v>
      </c>
      <c r="S126" s="35" t="s">
        <v>43</v>
      </c>
      <c r="T126" s="35" t="s">
        <v>43</v>
      </c>
      <c r="U126" s="35" t="s">
        <v>43</v>
      </c>
      <c r="V126" s="35" t="s">
        <v>43</v>
      </c>
      <c r="W126" s="35" t="s">
        <v>43</v>
      </c>
      <c r="X126" s="35" t="s">
        <v>43</v>
      </c>
      <c r="Y126" s="35" t="s">
        <v>43</v>
      </c>
      <c r="Z126" s="35" t="s">
        <v>43</v>
      </c>
      <c r="AA126" s="35" t="s">
        <v>43</v>
      </c>
      <c r="AB126" s="35" t="s">
        <v>43</v>
      </c>
      <c r="AD126" s="40"/>
      <c r="AE126" s="36" t="s">
        <v>43</v>
      </c>
      <c r="AF126" s="36" t="s">
        <v>43</v>
      </c>
      <c r="AG126" s="36" t="s">
        <v>43</v>
      </c>
      <c r="AH126" s="36" t="s">
        <v>43</v>
      </c>
      <c r="AI126" s="36" t="s">
        <v>43</v>
      </c>
      <c r="AJ126" s="36" t="s">
        <v>43</v>
      </c>
      <c r="AK126" s="36" t="s">
        <v>43</v>
      </c>
      <c r="AL126" s="36" t="s">
        <v>43</v>
      </c>
      <c r="AM126" s="36" t="s">
        <v>43</v>
      </c>
      <c r="AN126" s="36" t="s">
        <v>43</v>
      </c>
      <c r="AO126" s="36" t="s">
        <v>43</v>
      </c>
      <c r="AP126" s="36" t="s">
        <v>43</v>
      </c>
      <c r="AQ126" s="36" t="s">
        <v>43</v>
      </c>
      <c r="AR126" s="36" t="s">
        <v>43</v>
      </c>
      <c r="AS126" s="36" t="s">
        <v>43</v>
      </c>
      <c r="AT126" s="36" t="s">
        <v>43</v>
      </c>
      <c r="AU126" s="36" t="s">
        <v>43</v>
      </c>
      <c r="AV126" s="36" t="s">
        <v>43</v>
      </c>
      <c r="AW126" s="36" t="s">
        <v>43</v>
      </c>
      <c r="AX126" s="36" t="s">
        <v>43</v>
      </c>
      <c r="AY126" s="36" t="s">
        <v>43</v>
      </c>
      <c r="AZ126" s="36" t="s">
        <v>43</v>
      </c>
      <c r="BA126" s="36" t="s">
        <v>43</v>
      </c>
      <c r="BB126" s="36" t="s">
        <v>43</v>
      </c>
      <c r="BC126" s="28"/>
    </row>
    <row r="127" spans="1:55" s="7" customFormat="1" ht="31.5" customHeight="1" x14ac:dyDescent="0.25">
      <c r="A127" s="37" t="s">
        <v>201</v>
      </c>
      <c r="B127" s="43" t="s">
        <v>47</v>
      </c>
      <c r="C127" s="39" t="s">
        <v>40</v>
      </c>
      <c r="D127" s="35" t="s">
        <v>43</v>
      </c>
      <c r="E127" s="35" t="s">
        <v>43</v>
      </c>
      <c r="F127" s="35" t="s">
        <v>43</v>
      </c>
      <c r="G127" s="35" t="s">
        <v>43</v>
      </c>
      <c r="H127" s="35" t="s">
        <v>43</v>
      </c>
      <c r="I127" s="35" t="s">
        <v>43</v>
      </c>
      <c r="J127" s="35" t="s">
        <v>43</v>
      </c>
      <c r="K127" s="35" t="s">
        <v>43</v>
      </c>
      <c r="L127" s="35" t="s">
        <v>43</v>
      </c>
      <c r="M127" s="35" t="s">
        <v>43</v>
      </c>
      <c r="N127" s="35" t="s">
        <v>43</v>
      </c>
      <c r="O127" s="35" t="s">
        <v>43</v>
      </c>
      <c r="P127" s="35" t="s">
        <v>43</v>
      </c>
      <c r="Q127" s="35" t="s">
        <v>43</v>
      </c>
      <c r="R127" s="35" t="s">
        <v>43</v>
      </c>
      <c r="S127" s="35" t="s">
        <v>43</v>
      </c>
      <c r="T127" s="35" t="s">
        <v>43</v>
      </c>
      <c r="U127" s="35" t="s">
        <v>43</v>
      </c>
      <c r="V127" s="35" t="s">
        <v>43</v>
      </c>
      <c r="W127" s="35" t="s">
        <v>43</v>
      </c>
      <c r="X127" s="35" t="s">
        <v>43</v>
      </c>
      <c r="Y127" s="35" t="s">
        <v>43</v>
      </c>
      <c r="Z127" s="35" t="s">
        <v>43</v>
      </c>
      <c r="AA127" s="35" t="s">
        <v>43</v>
      </c>
      <c r="AB127" s="35" t="s">
        <v>43</v>
      </c>
      <c r="AD127" s="40"/>
      <c r="AE127" s="36" t="s">
        <v>43</v>
      </c>
      <c r="AF127" s="36" t="s">
        <v>43</v>
      </c>
      <c r="AG127" s="36" t="s">
        <v>43</v>
      </c>
      <c r="AH127" s="36" t="s">
        <v>43</v>
      </c>
      <c r="AI127" s="36" t="s">
        <v>43</v>
      </c>
      <c r="AJ127" s="36" t="s">
        <v>43</v>
      </c>
      <c r="AK127" s="36" t="s">
        <v>43</v>
      </c>
      <c r="AL127" s="36" t="s">
        <v>43</v>
      </c>
      <c r="AM127" s="36" t="s">
        <v>43</v>
      </c>
      <c r="AN127" s="36" t="s">
        <v>43</v>
      </c>
      <c r="AO127" s="36" t="s">
        <v>43</v>
      </c>
      <c r="AP127" s="36" t="s">
        <v>43</v>
      </c>
      <c r="AQ127" s="36" t="s">
        <v>43</v>
      </c>
      <c r="AR127" s="36" t="s">
        <v>43</v>
      </c>
      <c r="AS127" s="36" t="s">
        <v>43</v>
      </c>
      <c r="AT127" s="36" t="s">
        <v>43</v>
      </c>
      <c r="AU127" s="36" t="s">
        <v>43</v>
      </c>
      <c r="AV127" s="36" t="s">
        <v>43</v>
      </c>
      <c r="AW127" s="36" t="s">
        <v>43</v>
      </c>
      <c r="AX127" s="36" t="s">
        <v>43</v>
      </c>
      <c r="AY127" s="36" t="s">
        <v>43</v>
      </c>
      <c r="AZ127" s="36" t="s">
        <v>43</v>
      </c>
      <c r="BA127" s="36" t="s">
        <v>43</v>
      </c>
      <c r="BB127" s="36" t="s">
        <v>43</v>
      </c>
      <c r="BC127" s="28"/>
    </row>
    <row r="128" spans="1:55" s="7" customFormat="1" ht="31.5" customHeight="1" x14ac:dyDescent="0.25">
      <c r="A128" s="37" t="s">
        <v>202</v>
      </c>
      <c r="B128" s="43" t="s">
        <v>49</v>
      </c>
      <c r="C128" s="39" t="s">
        <v>40</v>
      </c>
      <c r="D128" s="35" t="s">
        <v>43</v>
      </c>
      <c r="E128" s="35" t="s">
        <v>43</v>
      </c>
      <c r="F128" s="35" t="s">
        <v>43</v>
      </c>
      <c r="G128" s="35" t="s">
        <v>43</v>
      </c>
      <c r="H128" s="35" t="s">
        <v>43</v>
      </c>
      <c r="I128" s="35" t="s">
        <v>43</v>
      </c>
      <c r="J128" s="35" t="s">
        <v>43</v>
      </c>
      <c r="K128" s="35" t="s">
        <v>43</v>
      </c>
      <c r="L128" s="35" t="s">
        <v>43</v>
      </c>
      <c r="M128" s="35" t="s">
        <v>43</v>
      </c>
      <c r="N128" s="35" t="s">
        <v>43</v>
      </c>
      <c r="O128" s="35" t="s">
        <v>43</v>
      </c>
      <c r="P128" s="35" t="s">
        <v>43</v>
      </c>
      <c r="Q128" s="35" t="s">
        <v>43</v>
      </c>
      <c r="R128" s="35" t="s">
        <v>43</v>
      </c>
      <c r="S128" s="35" t="s">
        <v>43</v>
      </c>
      <c r="T128" s="35" t="s">
        <v>43</v>
      </c>
      <c r="U128" s="35" t="s">
        <v>43</v>
      </c>
      <c r="V128" s="35" t="s">
        <v>43</v>
      </c>
      <c r="W128" s="35" t="s">
        <v>43</v>
      </c>
      <c r="X128" s="35" t="s">
        <v>43</v>
      </c>
      <c r="Y128" s="35" t="s">
        <v>43</v>
      </c>
      <c r="Z128" s="35" t="s">
        <v>43</v>
      </c>
      <c r="AA128" s="35" t="s">
        <v>43</v>
      </c>
      <c r="AB128" s="35" t="s">
        <v>43</v>
      </c>
      <c r="AD128" s="40"/>
      <c r="AE128" s="36" t="s">
        <v>43</v>
      </c>
      <c r="AF128" s="36" t="s">
        <v>43</v>
      </c>
      <c r="AG128" s="36" t="s">
        <v>43</v>
      </c>
      <c r="AH128" s="36" t="s">
        <v>43</v>
      </c>
      <c r="AI128" s="36" t="s">
        <v>43</v>
      </c>
      <c r="AJ128" s="36" t="s">
        <v>43</v>
      </c>
      <c r="AK128" s="36" t="s">
        <v>43</v>
      </c>
      <c r="AL128" s="36" t="s">
        <v>43</v>
      </c>
      <c r="AM128" s="36" t="s">
        <v>43</v>
      </c>
      <c r="AN128" s="36" t="s">
        <v>43</v>
      </c>
      <c r="AO128" s="36" t="s">
        <v>43</v>
      </c>
      <c r="AP128" s="36" t="s">
        <v>43</v>
      </c>
      <c r="AQ128" s="36" t="s">
        <v>43</v>
      </c>
      <c r="AR128" s="36" t="s">
        <v>43</v>
      </c>
      <c r="AS128" s="36" t="s">
        <v>43</v>
      </c>
      <c r="AT128" s="36" t="s">
        <v>43</v>
      </c>
      <c r="AU128" s="36" t="s">
        <v>43</v>
      </c>
      <c r="AV128" s="36" t="s">
        <v>43</v>
      </c>
      <c r="AW128" s="36" t="s">
        <v>43</v>
      </c>
      <c r="AX128" s="36" t="s">
        <v>43</v>
      </c>
      <c r="AY128" s="36" t="s">
        <v>43</v>
      </c>
      <c r="AZ128" s="36" t="s">
        <v>43</v>
      </c>
      <c r="BA128" s="36" t="s">
        <v>43</v>
      </c>
      <c r="BB128" s="36" t="s">
        <v>43</v>
      </c>
      <c r="BC128" s="28"/>
    </row>
    <row r="129" spans="1:55" s="7" customFormat="1" ht="15.75" customHeight="1" x14ac:dyDescent="0.25">
      <c r="A129" s="37" t="s">
        <v>203</v>
      </c>
      <c r="B129" s="44" t="s">
        <v>204</v>
      </c>
      <c r="C129" s="39" t="s">
        <v>40</v>
      </c>
      <c r="D129" s="35" t="s">
        <v>43</v>
      </c>
      <c r="E129" s="35" t="s">
        <v>43</v>
      </c>
      <c r="F129" s="35" t="s">
        <v>43</v>
      </c>
      <c r="G129" s="35" t="s">
        <v>43</v>
      </c>
      <c r="H129" s="35" t="s">
        <v>43</v>
      </c>
      <c r="I129" s="35" t="s">
        <v>43</v>
      </c>
      <c r="J129" s="35" t="s">
        <v>43</v>
      </c>
      <c r="K129" s="35" t="s">
        <v>43</v>
      </c>
      <c r="L129" s="35" t="s">
        <v>43</v>
      </c>
      <c r="M129" s="35" t="s">
        <v>43</v>
      </c>
      <c r="N129" s="35" t="s">
        <v>43</v>
      </c>
      <c r="O129" s="35" t="s">
        <v>43</v>
      </c>
      <c r="P129" s="35" t="s">
        <v>43</v>
      </c>
      <c r="Q129" s="35" t="s">
        <v>43</v>
      </c>
      <c r="R129" s="35" t="s">
        <v>43</v>
      </c>
      <c r="S129" s="35" t="s">
        <v>43</v>
      </c>
      <c r="T129" s="35" t="s">
        <v>43</v>
      </c>
      <c r="U129" s="35" t="s">
        <v>43</v>
      </c>
      <c r="V129" s="35" t="s">
        <v>43</v>
      </c>
      <c r="W129" s="35" t="s">
        <v>43</v>
      </c>
      <c r="X129" s="35" t="s">
        <v>43</v>
      </c>
      <c r="Y129" s="35" t="s">
        <v>43</v>
      </c>
      <c r="Z129" s="35" t="s">
        <v>43</v>
      </c>
      <c r="AA129" s="35" t="s">
        <v>43</v>
      </c>
      <c r="AB129" s="35" t="s">
        <v>43</v>
      </c>
      <c r="AD129" s="40"/>
      <c r="AE129" s="36" t="s">
        <v>43</v>
      </c>
      <c r="AF129" s="36" t="s">
        <v>43</v>
      </c>
      <c r="AG129" s="36" t="s">
        <v>43</v>
      </c>
      <c r="AH129" s="36" t="s">
        <v>43</v>
      </c>
      <c r="AI129" s="36" t="s">
        <v>43</v>
      </c>
      <c r="AJ129" s="36" t="s">
        <v>43</v>
      </c>
      <c r="AK129" s="36" t="s">
        <v>43</v>
      </c>
      <c r="AL129" s="36" t="s">
        <v>43</v>
      </c>
      <c r="AM129" s="36" t="s">
        <v>43</v>
      </c>
      <c r="AN129" s="36" t="s">
        <v>43</v>
      </c>
      <c r="AO129" s="36" t="s">
        <v>43</v>
      </c>
      <c r="AP129" s="36" t="s">
        <v>43</v>
      </c>
      <c r="AQ129" s="36" t="s">
        <v>43</v>
      </c>
      <c r="AR129" s="36" t="s">
        <v>43</v>
      </c>
      <c r="AS129" s="36" t="s">
        <v>43</v>
      </c>
      <c r="AT129" s="36" t="s">
        <v>43</v>
      </c>
      <c r="AU129" s="36" t="s">
        <v>43</v>
      </c>
      <c r="AV129" s="36" t="s">
        <v>43</v>
      </c>
      <c r="AW129" s="36" t="s">
        <v>43</v>
      </c>
      <c r="AX129" s="36" t="s">
        <v>43</v>
      </c>
      <c r="AY129" s="36" t="s">
        <v>43</v>
      </c>
      <c r="AZ129" s="36" t="s">
        <v>43</v>
      </c>
      <c r="BA129" s="36" t="s">
        <v>43</v>
      </c>
      <c r="BB129" s="36" t="s">
        <v>43</v>
      </c>
      <c r="BC129" s="28"/>
    </row>
    <row r="130" spans="1:55" s="7" customFormat="1" x14ac:dyDescent="0.25">
      <c r="A130" s="37" t="s">
        <v>205</v>
      </c>
      <c r="B130" s="44" t="s">
        <v>206</v>
      </c>
      <c r="C130" s="39" t="s">
        <v>40</v>
      </c>
      <c r="D130" s="35">
        <v>80.220399999999998</v>
      </c>
      <c r="E130" s="35">
        <v>19.501179999999977</v>
      </c>
      <c r="F130" s="35">
        <v>0</v>
      </c>
      <c r="G130" s="35">
        <v>56.301345668198877</v>
      </c>
      <c r="H130" s="35">
        <v>22.52156409484769</v>
      </c>
      <c r="I130" s="35">
        <v>238.0358490172344</v>
      </c>
      <c r="J130" s="35">
        <v>-104.41737101713682</v>
      </c>
      <c r="K130" s="35">
        <v>182.40979226793092</v>
      </c>
      <c r="L130" s="35">
        <v>248.48912020919411</v>
      </c>
      <c r="M130" s="35">
        <v>62.141227723016812</v>
      </c>
      <c r="N130" s="35">
        <v>40.383279272871285</v>
      </c>
      <c r="O130" s="35">
        <v>62.449277177219187</v>
      </c>
      <c r="P130" s="35">
        <v>59.263553582370761</v>
      </c>
      <c r="Q130" s="35">
        <v>60.17350302117697</v>
      </c>
      <c r="R130" s="35">
        <v>132.39348120119266</v>
      </c>
      <c r="S130" s="35">
        <v>87.401048180671438</v>
      </c>
      <c r="T130" s="35">
        <v>81.960904895507952</v>
      </c>
      <c r="U130" s="35">
        <v>77.300500286111145</v>
      </c>
      <c r="V130" s="35">
        <v>88.71429064813475</v>
      </c>
      <c r="W130" s="35">
        <v>74.948069958006499</v>
      </c>
      <c r="X130" s="35">
        <f>V130*1.03</f>
        <v>91.375719367578796</v>
      </c>
      <c r="Y130" s="35">
        <v>72.326026575435037</v>
      </c>
      <c r="Z130" s="35">
        <f>X130*1.03</f>
        <v>94.116990948606158</v>
      </c>
      <c r="AA130" s="35">
        <f>H130+J130+K130+M130+O130+Q130+S130+U130+W130+Y130</f>
        <v>597.2536382672788</v>
      </c>
      <c r="AB130" s="35">
        <f>H130+J130+L130+N130+P130+R130+T130+V130+X130+Z130</f>
        <v>754.80153320316731</v>
      </c>
      <c r="AD130" s="40"/>
      <c r="AE130" s="36">
        <v>0</v>
      </c>
      <c r="AF130" s="36">
        <v>0</v>
      </c>
      <c r="AG130" s="36">
        <v>0</v>
      </c>
      <c r="AH130" s="36">
        <v>0</v>
      </c>
      <c r="AI130" s="36">
        <v>0</v>
      </c>
      <c r="AJ130" s="36">
        <v>0</v>
      </c>
      <c r="AK130" s="36">
        <v>0</v>
      </c>
      <c r="AL130" s="36">
        <v>0</v>
      </c>
      <c r="AM130" s="36">
        <v>0</v>
      </c>
      <c r="AN130" s="36">
        <v>0</v>
      </c>
      <c r="AO130" s="36">
        <v>0</v>
      </c>
      <c r="AP130" s="36">
        <v>0</v>
      </c>
      <c r="AQ130" s="36">
        <v>0</v>
      </c>
      <c r="AR130" s="36">
        <v>0</v>
      </c>
      <c r="AS130" s="36">
        <v>0</v>
      </c>
      <c r="AT130" s="36">
        <v>0</v>
      </c>
      <c r="AU130" s="36">
        <v>0</v>
      </c>
      <c r="AV130" s="36">
        <v>0</v>
      </c>
      <c r="AW130" s="36">
        <v>0</v>
      </c>
      <c r="AX130" s="36">
        <v>0</v>
      </c>
      <c r="AY130" s="36">
        <v>0</v>
      </c>
      <c r="AZ130" s="36">
        <v>0</v>
      </c>
      <c r="BA130" s="36">
        <v>0</v>
      </c>
      <c r="BB130" s="36">
        <v>0</v>
      </c>
      <c r="BC130" s="28"/>
    </row>
    <row r="131" spans="1:55" s="7" customFormat="1" ht="15" customHeight="1" x14ac:dyDescent="0.25">
      <c r="A131" s="37" t="s">
        <v>207</v>
      </c>
      <c r="B131" s="44" t="s">
        <v>208</v>
      </c>
      <c r="C131" s="39" t="s">
        <v>40</v>
      </c>
      <c r="D131" s="35" t="s">
        <v>43</v>
      </c>
      <c r="E131" s="35" t="s">
        <v>43</v>
      </c>
      <c r="F131" s="35" t="s">
        <v>43</v>
      </c>
      <c r="G131" s="35" t="s">
        <v>43</v>
      </c>
      <c r="H131" s="35" t="s">
        <v>43</v>
      </c>
      <c r="I131" s="35" t="s">
        <v>43</v>
      </c>
      <c r="J131" s="35" t="s">
        <v>43</v>
      </c>
      <c r="K131" s="35" t="s">
        <v>43</v>
      </c>
      <c r="L131" s="35" t="s">
        <v>43</v>
      </c>
      <c r="M131" s="35" t="s">
        <v>43</v>
      </c>
      <c r="N131" s="35" t="s">
        <v>43</v>
      </c>
      <c r="O131" s="35" t="s">
        <v>43</v>
      </c>
      <c r="P131" s="35" t="s">
        <v>43</v>
      </c>
      <c r="Q131" s="35" t="s">
        <v>43</v>
      </c>
      <c r="R131" s="35" t="s">
        <v>43</v>
      </c>
      <c r="S131" s="35" t="s">
        <v>43</v>
      </c>
      <c r="T131" s="35" t="s">
        <v>43</v>
      </c>
      <c r="U131" s="35" t="s">
        <v>43</v>
      </c>
      <c r="V131" s="35" t="s">
        <v>43</v>
      </c>
      <c r="W131" s="35" t="s">
        <v>43</v>
      </c>
      <c r="X131" s="35" t="s">
        <v>43</v>
      </c>
      <c r="Y131" s="35" t="s">
        <v>43</v>
      </c>
      <c r="Z131" s="35" t="s">
        <v>43</v>
      </c>
      <c r="AA131" s="35" t="s">
        <v>43</v>
      </c>
      <c r="AB131" s="35" t="s">
        <v>43</v>
      </c>
      <c r="AD131" s="40"/>
      <c r="AE131" s="36" t="s">
        <v>43</v>
      </c>
      <c r="AF131" s="36" t="s">
        <v>43</v>
      </c>
      <c r="AG131" s="36" t="s">
        <v>43</v>
      </c>
      <c r="AH131" s="36" t="s">
        <v>43</v>
      </c>
      <c r="AI131" s="36" t="s">
        <v>43</v>
      </c>
      <c r="AJ131" s="36" t="s">
        <v>43</v>
      </c>
      <c r="AK131" s="36" t="s">
        <v>43</v>
      </c>
      <c r="AL131" s="36" t="s">
        <v>43</v>
      </c>
      <c r="AM131" s="36" t="s">
        <v>43</v>
      </c>
      <c r="AN131" s="36" t="s">
        <v>43</v>
      </c>
      <c r="AO131" s="36" t="s">
        <v>43</v>
      </c>
      <c r="AP131" s="36" t="s">
        <v>43</v>
      </c>
      <c r="AQ131" s="36" t="s">
        <v>43</v>
      </c>
      <c r="AR131" s="36" t="s">
        <v>43</v>
      </c>
      <c r="AS131" s="36" t="s">
        <v>43</v>
      </c>
      <c r="AT131" s="36" t="s">
        <v>43</v>
      </c>
      <c r="AU131" s="36" t="s">
        <v>43</v>
      </c>
      <c r="AV131" s="36" t="s">
        <v>43</v>
      </c>
      <c r="AW131" s="36" t="s">
        <v>43</v>
      </c>
      <c r="AX131" s="36" t="s">
        <v>43</v>
      </c>
      <c r="AY131" s="36" t="s">
        <v>43</v>
      </c>
      <c r="AZ131" s="36" t="s">
        <v>43</v>
      </c>
      <c r="BA131" s="36" t="s">
        <v>43</v>
      </c>
      <c r="BB131" s="36" t="s">
        <v>43</v>
      </c>
      <c r="BC131" s="28"/>
    </row>
    <row r="132" spans="1:55" s="7" customFormat="1" x14ac:dyDescent="0.25">
      <c r="A132" s="37" t="s">
        <v>209</v>
      </c>
      <c r="B132" s="44" t="s">
        <v>210</v>
      </c>
      <c r="C132" s="39" t="s">
        <v>40</v>
      </c>
      <c r="D132" s="35">
        <v>0</v>
      </c>
      <c r="E132" s="35">
        <v>0</v>
      </c>
      <c r="F132" s="35">
        <v>0</v>
      </c>
      <c r="G132" s="35">
        <v>0</v>
      </c>
      <c r="H132" s="35">
        <v>7.9663810617356532</v>
      </c>
      <c r="I132" s="35">
        <v>0</v>
      </c>
      <c r="J132" s="35">
        <v>6.0005891756921876</v>
      </c>
      <c r="K132" s="35">
        <v>0</v>
      </c>
      <c r="L132" s="35">
        <v>0</v>
      </c>
      <c r="M132" s="35">
        <v>102.69893299999995</v>
      </c>
      <c r="N132" s="35">
        <v>80.333769399599817</v>
      </c>
      <c r="O132" s="35">
        <v>0</v>
      </c>
      <c r="P132" s="35">
        <v>18.805544751901465</v>
      </c>
      <c r="Q132" s="35">
        <v>0</v>
      </c>
      <c r="R132" s="35">
        <v>0</v>
      </c>
      <c r="S132" s="35">
        <v>0</v>
      </c>
      <c r="T132" s="35">
        <v>0</v>
      </c>
      <c r="U132" s="35">
        <v>0</v>
      </c>
      <c r="V132" s="35">
        <v>0</v>
      </c>
      <c r="W132" s="35">
        <v>0</v>
      </c>
      <c r="X132" s="35">
        <f>V132*1.04</f>
        <v>0</v>
      </c>
      <c r="Y132" s="35">
        <v>0</v>
      </c>
      <c r="Z132" s="35">
        <f>X132*1.04</f>
        <v>0</v>
      </c>
      <c r="AA132" s="35">
        <f>H132+J132+K132+M132+O132+Q132+S132+U132+W132+Y132</f>
        <v>116.6659032374278</v>
      </c>
      <c r="AB132" s="35">
        <f>H132+J132+L132+N132+P132+R132+T132+V132+X132+Z132</f>
        <v>113.10628438892913</v>
      </c>
      <c r="AD132" s="40"/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36">
        <v>0</v>
      </c>
      <c r="AT132" s="36">
        <v>0</v>
      </c>
      <c r="AU132" s="36">
        <v>0</v>
      </c>
      <c r="AV132" s="36">
        <v>0</v>
      </c>
      <c r="AW132" s="36">
        <v>0</v>
      </c>
      <c r="AX132" s="36">
        <v>0</v>
      </c>
      <c r="AY132" s="36">
        <v>0</v>
      </c>
      <c r="AZ132" s="36">
        <v>0</v>
      </c>
      <c r="BA132" s="36">
        <v>0</v>
      </c>
      <c r="BB132" s="36">
        <v>0</v>
      </c>
      <c r="BC132" s="28"/>
    </row>
    <row r="133" spans="1:55" s="7" customFormat="1" x14ac:dyDescent="0.25">
      <c r="A133" s="37" t="s">
        <v>211</v>
      </c>
      <c r="B133" s="44" t="s">
        <v>212</v>
      </c>
      <c r="C133" s="39" t="s">
        <v>40</v>
      </c>
      <c r="D133" s="35">
        <v>0</v>
      </c>
      <c r="E133" s="35">
        <v>0</v>
      </c>
      <c r="F133" s="35">
        <v>0</v>
      </c>
      <c r="G133" s="35">
        <v>0</v>
      </c>
      <c r="H133" s="35">
        <v>0</v>
      </c>
      <c r="I133" s="35">
        <v>0</v>
      </c>
      <c r="J133" s="35">
        <v>0</v>
      </c>
      <c r="K133" s="35">
        <v>0</v>
      </c>
      <c r="L133" s="35">
        <v>-157.96068583316247</v>
      </c>
      <c r="M133" s="35">
        <v>0</v>
      </c>
      <c r="N133" s="35">
        <v>0</v>
      </c>
      <c r="O133" s="35">
        <v>0</v>
      </c>
      <c r="P133" s="35">
        <v>0</v>
      </c>
      <c r="Q133" s="35">
        <v>0</v>
      </c>
      <c r="R133" s="35">
        <v>0</v>
      </c>
      <c r="S133" s="35">
        <v>0</v>
      </c>
      <c r="T133" s="35">
        <v>0</v>
      </c>
      <c r="U133" s="35">
        <v>0</v>
      </c>
      <c r="V133" s="35">
        <v>0</v>
      </c>
      <c r="W133" s="35">
        <v>0</v>
      </c>
      <c r="X133" s="35">
        <f>V133*1.03</f>
        <v>0</v>
      </c>
      <c r="Y133" s="35">
        <v>0</v>
      </c>
      <c r="Z133" s="35">
        <f>X133*1.03</f>
        <v>0</v>
      </c>
      <c r="AA133" s="35">
        <f>H133+J133+K133+M133+O133+Q133+S133+U133+W133+Y133</f>
        <v>0</v>
      </c>
      <c r="AB133" s="35">
        <f>H133+J133+L133+N133+P133+R133+T133+V133+X133+Z133</f>
        <v>-157.96068583316247</v>
      </c>
      <c r="AD133" s="40"/>
      <c r="AE133" s="36">
        <v>0</v>
      </c>
      <c r="AF133" s="36">
        <v>0</v>
      </c>
      <c r="AG133" s="36">
        <v>0</v>
      </c>
      <c r="AH133" s="36">
        <v>0</v>
      </c>
      <c r="AI133" s="36">
        <v>0</v>
      </c>
      <c r="AJ133" s="36">
        <v>0</v>
      </c>
      <c r="AK133" s="36">
        <v>0</v>
      </c>
      <c r="AL133" s="36">
        <v>0</v>
      </c>
      <c r="AM133" s="36">
        <v>0</v>
      </c>
      <c r="AN133" s="36">
        <v>0</v>
      </c>
      <c r="AO133" s="36">
        <v>0</v>
      </c>
      <c r="AP133" s="36">
        <v>0</v>
      </c>
      <c r="AQ133" s="36">
        <v>0</v>
      </c>
      <c r="AR133" s="36">
        <v>0</v>
      </c>
      <c r="AS133" s="36">
        <v>0</v>
      </c>
      <c r="AT133" s="36">
        <v>0</v>
      </c>
      <c r="AU133" s="36">
        <v>0</v>
      </c>
      <c r="AV133" s="36">
        <v>0</v>
      </c>
      <c r="AW133" s="36">
        <v>0</v>
      </c>
      <c r="AX133" s="36">
        <v>0</v>
      </c>
      <c r="AY133" s="36">
        <v>0</v>
      </c>
      <c r="AZ133" s="36">
        <v>0</v>
      </c>
      <c r="BA133" s="36">
        <v>0</v>
      </c>
      <c r="BB133" s="36">
        <v>0</v>
      </c>
      <c r="BC133" s="28"/>
    </row>
    <row r="134" spans="1:55" s="7" customFormat="1" ht="15.75" customHeight="1" x14ac:dyDescent="0.25">
      <c r="A134" s="37" t="s">
        <v>213</v>
      </c>
      <c r="B134" s="44" t="s">
        <v>214</v>
      </c>
      <c r="C134" s="39" t="s">
        <v>40</v>
      </c>
      <c r="D134" s="35" t="s">
        <v>43</v>
      </c>
      <c r="E134" s="35" t="s">
        <v>43</v>
      </c>
      <c r="F134" s="35" t="s">
        <v>43</v>
      </c>
      <c r="G134" s="35" t="s">
        <v>43</v>
      </c>
      <c r="H134" s="35" t="s">
        <v>43</v>
      </c>
      <c r="I134" s="35" t="s">
        <v>43</v>
      </c>
      <c r="J134" s="35" t="s">
        <v>43</v>
      </c>
      <c r="K134" s="35" t="s">
        <v>43</v>
      </c>
      <c r="L134" s="35" t="s">
        <v>43</v>
      </c>
      <c r="M134" s="35" t="s">
        <v>43</v>
      </c>
      <c r="N134" s="35" t="s">
        <v>43</v>
      </c>
      <c r="O134" s="35" t="s">
        <v>43</v>
      </c>
      <c r="P134" s="35" t="s">
        <v>43</v>
      </c>
      <c r="Q134" s="35" t="s">
        <v>43</v>
      </c>
      <c r="R134" s="35" t="s">
        <v>43</v>
      </c>
      <c r="S134" s="35" t="s">
        <v>43</v>
      </c>
      <c r="T134" s="35" t="s">
        <v>43</v>
      </c>
      <c r="U134" s="35" t="s">
        <v>43</v>
      </c>
      <c r="V134" s="35" t="s">
        <v>43</v>
      </c>
      <c r="W134" s="35" t="s">
        <v>43</v>
      </c>
      <c r="X134" s="35" t="s">
        <v>43</v>
      </c>
      <c r="Y134" s="35" t="s">
        <v>43</v>
      </c>
      <c r="Z134" s="35" t="s">
        <v>43</v>
      </c>
      <c r="AA134" s="35" t="s">
        <v>43</v>
      </c>
      <c r="AB134" s="35" t="s">
        <v>43</v>
      </c>
      <c r="AD134" s="40"/>
      <c r="AE134" s="36" t="s">
        <v>43</v>
      </c>
      <c r="AF134" s="36" t="s">
        <v>43</v>
      </c>
      <c r="AG134" s="36" t="s">
        <v>43</v>
      </c>
      <c r="AH134" s="36" t="s">
        <v>43</v>
      </c>
      <c r="AI134" s="36" t="s">
        <v>43</v>
      </c>
      <c r="AJ134" s="36" t="s">
        <v>43</v>
      </c>
      <c r="AK134" s="36" t="s">
        <v>43</v>
      </c>
      <c r="AL134" s="36" t="s">
        <v>43</v>
      </c>
      <c r="AM134" s="36" t="s">
        <v>43</v>
      </c>
      <c r="AN134" s="36" t="s">
        <v>43</v>
      </c>
      <c r="AO134" s="36" t="s">
        <v>43</v>
      </c>
      <c r="AP134" s="36" t="s">
        <v>43</v>
      </c>
      <c r="AQ134" s="36" t="s">
        <v>43</v>
      </c>
      <c r="AR134" s="36" t="s">
        <v>43</v>
      </c>
      <c r="AS134" s="36" t="s">
        <v>43</v>
      </c>
      <c r="AT134" s="36" t="s">
        <v>43</v>
      </c>
      <c r="AU134" s="36" t="s">
        <v>43</v>
      </c>
      <c r="AV134" s="36" t="s">
        <v>43</v>
      </c>
      <c r="AW134" s="36" t="s">
        <v>43</v>
      </c>
      <c r="AX134" s="36" t="s">
        <v>43</v>
      </c>
      <c r="AY134" s="36" t="s">
        <v>43</v>
      </c>
      <c r="AZ134" s="36" t="s">
        <v>43</v>
      </c>
      <c r="BA134" s="36" t="s">
        <v>43</v>
      </c>
      <c r="BB134" s="36" t="s">
        <v>43</v>
      </c>
      <c r="BC134" s="28"/>
    </row>
    <row r="135" spans="1:55" s="7" customFormat="1" ht="31.5" customHeight="1" x14ac:dyDescent="0.25">
      <c r="A135" s="37" t="s">
        <v>215</v>
      </c>
      <c r="B135" s="44" t="s">
        <v>63</v>
      </c>
      <c r="C135" s="39" t="s">
        <v>40</v>
      </c>
      <c r="D135" s="35" t="s">
        <v>43</v>
      </c>
      <c r="E135" s="35" t="s">
        <v>43</v>
      </c>
      <c r="F135" s="35" t="s">
        <v>43</v>
      </c>
      <c r="G135" s="35" t="s">
        <v>43</v>
      </c>
      <c r="H135" s="35" t="s">
        <v>43</v>
      </c>
      <c r="I135" s="35" t="s">
        <v>43</v>
      </c>
      <c r="J135" s="35" t="s">
        <v>43</v>
      </c>
      <c r="K135" s="35" t="s">
        <v>43</v>
      </c>
      <c r="L135" s="35" t="s">
        <v>43</v>
      </c>
      <c r="M135" s="35" t="s">
        <v>43</v>
      </c>
      <c r="N135" s="35" t="s">
        <v>43</v>
      </c>
      <c r="O135" s="35" t="s">
        <v>43</v>
      </c>
      <c r="P135" s="35" t="s">
        <v>43</v>
      </c>
      <c r="Q135" s="35" t="s">
        <v>43</v>
      </c>
      <c r="R135" s="35" t="s">
        <v>43</v>
      </c>
      <c r="S135" s="35" t="s">
        <v>43</v>
      </c>
      <c r="T135" s="35" t="s">
        <v>43</v>
      </c>
      <c r="U135" s="35" t="s">
        <v>43</v>
      </c>
      <c r="V135" s="35" t="s">
        <v>43</v>
      </c>
      <c r="W135" s="35" t="s">
        <v>43</v>
      </c>
      <c r="X135" s="35" t="s">
        <v>43</v>
      </c>
      <c r="Y135" s="35" t="s">
        <v>43</v>
      </c>
      <c r="Z135" s="35" t="s">
        <v>43</v>
      </c>
      <c r="AA135" s="35" t="s">
        <v>43</v>
      </c>
      <c r="AB135" s="35" t="s">
        <v>43</v>
      </c>
      <c r="AD135" s="40"/>
      <c r="AE135" s="36" t="s">
        <v>43</v>
      </c>
      <c r="AF135" s="36" t="s">
        <v>43</v>
      </c>
      <c r="AG135" s="36" t="s">
        <v>43</v>
      </c>
      <c r="AH135" s="36" t="s">
        <v>43</v>
      </c>
      <c r="AI135" s="36" t="s">
        <v>43</v>
      </c>
      <c r="AJ135" s="36" t="s">
        <v>43</v>
      </c>
      <c r="AK135" s="36" t="s">
        <v>43</v>
      </c>
      <c r="AL135" s="36" t="s">
        <v>43</v>
      </c>
      <c r="AM135" s="36" t="s">
        <v>43</v>
      </c>
      <c r="AN135" s="36" t="s">
        <v>43</v>
      </c>
      <c r="AO135" s="36" t="s">
        <v>43</v>
      </c>
      <c r="AP135" s="36" t="s">
        <v>43</v>
      </c>
      <c r="AQ135" s="36" t="s">
        <v>43</v>
      </c>
      <c r="AR135" s="36" t="s">
        <v>43</v>
      </c>
      <c r="AS135" s="36" t="s">
        <v>43</v>
      </c>
      <c r="AT135" s="36" t="s">
        <v>43</v>
      </c>
      <c r="AU135" s="36" t="s">
        <v>43</v>
      </c>
      <c r="AV135" s="36" t="s">
        <v>43</v>
      </c>
      <c r="AW135" s="36" t="s">
        <v>43</v>
      </c>
      <c r="AX135" s="36" t="s">
        <v>43</v>
      </c>
      <c r="AY135" s="36" t="s">
        <v>43</v>
      </c>
      <c r="AZ135" s="36" t="s">
        <v>43</v>
      </c>
      <c r="BA135" s="36" t="s">
        <v>43</v>
      </c>
      <c r="BB135" s="36" t="s">
        <v>43</v>
      </c>
      <c r="BC135" s="28"/>
    </row>
    <row r="136" spans="1:55" s="7" customFormat="1" ht="15.75" customHeight="1" x14ac:dyDescent="0.25">
      <c r="A136" s="37" t="s">
        <v>216</v>
      </c>
      <c r="B136" s="42" t="s">
        <v>217</v>
      </c>
      <c r="C136" s="39" t="s">
        <v>40</v>
      </c>
      <c r="D136" s="35" t="s">
        <v>43</v>
      </c>
      <c r="E136" s="35" t="s">
        <v>43</v>
      </c>
      <c r="F136" s="35" t="s">
        <v>43</v>
      </c>
      <c r="G136" s="35" t="s">
        <v>43</v>
      </c>
      <c r="H136" s="35" t="s">
        <v>43</v>
      </c>
      <c r="I136" s="35" t="s">
        <v>43</v>
      </c>
      <c r="J136" s="35" t="s">
        <v>43</v>
      </c>
      <c r="K136" s="35" t="s">
        <v>43</v>
      </c>
      <c r="L136" s="35" t="s">
        <v>43</v>
      </c>
      <c r="M136" s="35" t="s">
        <v>43</v>
      </c>
      <c r="N136" s="35" t="s">
        <v>43</v>
      </c>
      <c r="O136" s="35" t="s">
        <v>43</v>
      </c>
      <c r="P136" s="35" t="s">
        <v>43</v>
      </c>
      <c r="Q136" s="35" t="s">
        <v>43</v>
      </c>
      <c r="R136" s="35" t="s">
        <v>43</v>
      </c>
      <c r="S136" s="35" t="s">
        <v>43</v>
      </c>
      <c r="T136" s="35" t="s">
        <v>43</v>
      </c>
      <c r="U136" s="35" t="s">
        <v>43</v>
      </c>
      <c r="V136" s="35" t="s">
        <v>43</v>
      </c>
      <c r="W136" s="35" t="s">
        <v>43</v>
      </c>
      <c r="X136" s="35" t="s">
        <v>43</v>
      </c>
      <c r="Y136" s="35" t="s">
        <v>43</v>
      </c>
      <c r="Z136" s="35" t="s">
        <v>43</v>
      </c>
      <c r="AA136" s="35" t="s">
        <v>43</v>
      </c>
      <c r="AB136" s="35" t="s">
        <v>43</v>
      </c>
      <c r="AD136" s="40"/>
      <c r="AE136" s="36" t="s">
        <v>43</v>
      </c>
      <c r="AF136" s="36" t="s">
        <v>43</v>
      </c>
      <c r="AG136" s="36" t="s">
        <v>43</v>
      </c>
      <c r="AH136" s="36" t="s">
        <v>43</v>
      </c>
      <c r="AI136" s="36" t="s">
        <v>43</v>
      </c>
      <c r="AJ136" s="36" t="s">
        <v>43</v>
      </c>
      <c r="AK136" s="36" t="s">
        <v>43</v>
      </c>
      <c r="AL136" s="36" t="s">
        <v>43</v>
      </c>
      <c r="AM136" s="36" t="s">
        <v>43</v>
      </c>
      <c r="AN136" s="36" t="s">
        <v>43</v>
      </c>
      <c r="AO136" s="36" t="s">
        <v>43</v>
      </c>
      <c r="AP136" s="36" t="s">
        <v>43</v>
      </c>
      <c r="AQ136" s="36" t="s">
        <v>43</v>
      </c>
      <c r="AR136" s="36" t="s">
        <v>43</v>
      </c>
      <c r="AS136" s="36" t="s">
        <v>43</v>
      </c>
      <c r="AT136" s="36" t="s">
        <v>43</v>
      </c>
      <c r="AU136" s="36" t="s">
        <v>43</v>
      </c>
      <c r="AV136" s="36" t="s">
        <v>43</v>
      </c>
      <c r="AW136" s="36" t="s">
        <v>43</v>
      </c>
      <c r="AX136" s="36" t="s">
        <v>43</v>
      </c>
      <c r="AY136" s="36" t="s">
        <v>43</v>
      </c>
      <c r="AZ136" s="36" t="s">
        <v>43</v>
      </c>
      <c r="BA136" s="36" t="s">
        <v>43</v>
      </c>
      <c r="BB136" s="36" t="s">
        <v>43</v>
      </c>
      <c r="BC136" s="28"/>
    </row>
    <row r="137" spans="1:55" s="7" customFormat="1" ht="15.75" customHeight="1" x14ac:dyDescent="0.25">
      <c r="A137" s="37" t="s">
        <v>218</v>
      </c>
      <c r="B137" s="42" t="s">
        <v>67</v>
      </c>
      <c r="C137" s="39" t="s">
        <v>40</v>
      </c>
      <c r="D137" s="35" t="s">
        <v>43</v>
      </c>
      <c r="E137" s="35" t="s">
        <v>43</v>
      </c>
      <c r="F137" s="35" t="s">
        <v>43</v>
      </c>
      <c r="G137" s="35" t="s">
        <v>43</v>
      </c>
      <c r="H137" s="35" t="s">
        <v>43</v>
      </c>
      <c r="I137" s="35" t="s">
        <v>43</v>
      </c>
      <c r="J137" s="35" t="s">
        <v>43</v>
      </c>
      <c r="K137" s="35" t="s">
        <v>43</v>
      </c>
      <c r="L137" s="35" t="s">
        <v>43</v>
      </c>
      <c r="M137" s="35" t="s">
        <v>43</v>
      </c>
      <c r="N137" s="35" t="s">
        <v>43</v>
      </c>
      <c r="O137" s="35" t="s">
        <v>43</v>
      </c>
      <c r="P137" s="35" t="s">
        <v>43</v>
      </c>
      <c r="Q137" s="35" t="s">
        <v>43</v>
      </c>
      <c r="R137" s="35" t="s">
        <v>43</v>
      </c>
      <c r="S137" s="35" t="s">
        <v>43</v>
      </c>
      <c r="T137" s="35" t="s">
        <v>43</v>
      </c>
      <c r="U137" s="35" t="s">
        <v>43</v>
      </c>
      <c r="V137" s="35" t="s">
        <v>43</v>
      </c>
      <c r="W137" s="35" t="s">
        <v>43</v>
      </c>
      <c r="X137" s="35" t="s">
        <v>43</v>
      </c>
      <c r="Y137" s="35" t="s">
        <v>43</v>
      </c>
      <c r="Z137" s="35" t="s">
        <v>43</v>
      </c>
      <c r="AA137" s="35" t="s">
        <v>43</v>
      </c>
      <c r="AB137" s="35" t="s">
        <v>43</v>
      </c>
      <c r="AD137" s="40"/>
      <c r="AE137" s="36" t="s">
        <v>43</v>
      </c>
      <c r="AF137" s="36" t="s">
        <v>43</v>
      </c>
      <c r="AG137" s="36" t="s">
        <v>43</v>
      </c>
      <c r="AH137" s="36" t="s">
        <v>43</v>
      </c>
      <c r="AI137" s="36" t="s">
        <v>43</v>
      </c>
      <c r="AJ137" s="36" t="s">
        <v>43</v>
      </c>
      <c r="AK137" s="36" t="s">
        <v>43</v>
      </c>
      <c r="AL137" s="36" t="s">
        <v>43</v>
      </c>
      <c r="AM137" s="36" t="s">
        <v>43</v>
      </c>
      <c r="AN137" s="36" t="s">
        <v>43</v>
      </c>
      <c r="AO137" s="36" t="s">
        <v>43</v>
      </c>
      <c r="AP137" s="36" t="s">
        <v>43</v>
      </c>
      <c r="AQ137" s="36" t="s">
        <v>43</v>
      </c>
      <c r="AR137" s="36" t="s">
        <v>43</v>
      </c>
      <c r="AS137" s="36" t="s">
        <v>43</v>
      </c>
      <c r="AT137" s="36" t="s">
        <v>43</v>
      </c>
      <c r="AU137" s="36" t="s">
        <v>43</v>
      </c>
      <c r="AV137" s="36" t="s">
        <v>43</v>
      </c>
      <c r="AW137" s="36" t="s">
        <v>43</v>
      </c>
      <c r="AX137" s="36" t="s">
        <v>43</v>
      </c>
      <c r="AY137" s="36" t="s">
        <v>43</v>
      </c>
      <c r="AZ137" s="36" t="s">
        <v>43</v>
      </c>
      <c r="BA137" s="36" t="s">
        <v>43</v>
      </c>
      <c r="BB137" s="36" t="s">
        <v>43</v>
      </c>
      <c r="BC137" s="28"/>
    </row>
    <row r="138" spans="1:55" s="7" customFormat="1" x14ac:dyDescent="0.25">
      <c r="A138" s="37" t="s">
        <v>219</v>
      </c>
      <c r="B138" s="44" t="s">
        <v>220</v>
      </c>
      <c r="C138" s="39" t="s">
        <v>40</v>
      </c>
      <c r="D138" s="35">
        <v>10.960841877253726</v>
      </c>
      <c r="E138" s="35">
        <v>0</v>
      </c>
      <c r="F138" s="35">
        <v>49.141114918736946</v>
      </c>
      <c r="G138" s="35">
        <v>8.3361535347451934</v>
      </c>
      <c r="H138" s="35">
        <v>29.457675053181987</v>
      </c>
      <c r="I138" s="35">
        <v>14.410874418443655</v>
      </c>
      <c r="J138" s="35">
        <v>16.79654785629706</v>
      </c>
      <c r="K138" s="35">
        <v>4.1483924263789476</v>
      </c>
      <c r="L138" s="35">
        <v>11.290812186859613</v>
      </c>
      <c r="M138" s="35">
        <v>7.81745782089207</v>
      </c>
      <c r="N138" s="35">
        <v>6.069433321188157</v>
      </c>
      <c r="O138" s="35">
        <v>8.4416973877731714</v>
      </c>
      <c r="P138" s="35">
        <v>11.54906548720831</v>
      </c>
      <c r="Q138" s="35">
        <v>8.9888489281374895</v>
      </c>
      <c r="R138" s="35">
        <v>13.550833089419154</v>
      </c>
      <c r="S138" s="35">
        <v>9.536476769951193</v>
      </c>
      <c r="T138" s="35">
        <v>14.314807062078224</v>
      </c>
      <c r="U138" s="35">
        <v>19.325125071527783</v>
      </c>
      <c r="V138" s="35">
        <v>15.148542734246751</v>
      </c>
      <c r="W138" s="35">
        <v>18.737017489501628</v>
      </c>
      <c r="X138" s="35">
        <f>V138*1.04</f>
        <v>15.754484443616622</v>
      </c>
      <c r="Y138" s="35">
        <v>18.081506643858759</v>
      </c>
      <c r="Z138" s="35">
        <f>X138*1.04</f>
        <v>16.384663821361286</v>
      </c>
      <c r="AA138" s="35">
        <f>H138+J138+K138+M138+O138+Q138+S138+U138+W138+Y138</f>
        <v>141.33074544750008</v>
      </c>
      <c r="AB138" s="35">
        <f>H138+J138+L138+N138+P138+R138+T138+V138+X138+Z138</f>
        <v>150.31686505545719</v>
      </c>
      <c r="AD138" s="40"/>
      <c r="AE138" s="36">
        <v>0</v>
      </c>
      <c r="AF138" s="36">
        <v>0</v>
      </c>
      <c r="AG138" s="36">
        <v>0</v>
      </c>
      <c r="AH138" s="36">
        <v>0</v>
      </c>
      <c r="AI138" s="36">
        <v>0</v>
      </c>
      <c r="AJ138" s="36">
        <v>0</v>
      </c>
      <c r="AK138" s="36">
        <v>0</v>
      </c>
      <c r="AL138" s="36">
        <v>0</v>
      </c>
      <c r="AM138" s="36">
        <v>0</v>
      </c>
      <c r="AN138" s="36">
        <v>0</v>
      </c>
      <c r="AO138" s="36">
        <v>0</v>
      </c>
      <c r="AP138" s="36">
        <v>0</v>
      </c>
      <c r="AQ138" s="36">
        <v>0</v>
      </c>
      <c r="AR138" s="36">
        <v>0</v>
      </c>
      <c r="AS138" s="36">
        <v>0</v>
      </c>
      <c r="AT138" s="36">
        <v>0</v>
      </c>
      <c r="AU138" s="36">
        <v>0</v>
      </c>
      <c r="AV138" s="36">
        <v>0</v>
      </c>
      <c r="AW138" s="36">
        <v>0</v>
      </c>
      <c r="AX138" s="36">
        <v>0</v>
      </c>
      <c r="AY138" s="36">
        <v>0</v>
      </c>
      <c r="AZ138" s="36">
        <v>0</v>
      </c>
      <c r="BA138" s="36">
        <v>0</v>
      </c>
      <c r="BB138" s="36">
        <v>0</v>
      </c>
      <c r="BC138" s="28"/>
    </row>
    <row r="139" spans="1:55" s="30" customFormat="1" x14ac:dyDescent="0.25">
      <c r="A139" s="32" t="s">
        <v>221</v>
      </c>
      <c r="B139" s="33" t="s">
        <v>222</v>
      </c>
      <c r="C139" s="34" t="s">
        <v>40</v>
      </c>
      <c r="D139" s="35">
        <f t="shared" ref="D139:K139" si="93">D145+D147+D148+D153</f>
        <v>27.127064698396996</v>
      </c>
      <c r="E139" s="35">
        <f t="shared" si="93"/>
        <v>-377.69343030807579</v>
      </c>
      <c r="F139" s="35">
        <f t="shared" si="93"/>
        <v>662.82322448596699</v>
      </c>
      <c r="G139" s="35">
        <f t="shared" si="93"/>
        <v>38.795256177277309</v>
      </c>
      <c r="H139" s="35">
        <f t="shared" si="93"/>
        <v>343.68678989142091</v>
      </c>
      <c r="I139" s="35">
        <f t="shared" si="93"/>
        <v>127.27487412695108</v>
      </c>
      <c r="J139" s="35">
        <f t="shared" si="93"/>
        <v>870.0830019035883</v>
      </c>
      <c r="K139" s="35">
        <f t="shared" si="93"/>
        <v>208.304915015522</v>
      </c>
      <c r="L139" s="35">
        <v>70.654793667294115</v>
      </c>
      <c r="M139" s="35">
        <f>M145+M147+M148+M153</f>
        <v>451.12513780745962</v>
      </c>
      <c r="N139" s="35">
        <f t="shared" ref="N139" si="94">N145+N147+N148+N153</f>
        <v>453.96091629857642</v>
      </c>
      <c r="O139" s="35">
        <f>O145+O147+O148+O153</f>
        <v>102.70770559906356</v>
      </c>
      <c r="P139" s="35">
        <f t="shared" ref="P139" si="95">P145+P147+P148+P153</f>
        <v>-66.549836689881658</v>
      </c>
      <c r="Q139" s="35">
        <f>Q145+Q147+Q148+Q153</f>
        <v>70.866593935860962</v>
      </c>
      <c r="R139" s="35">
        <f t="shared" ref="R139" si="96">R145+R147+R148+R153</f>
        <v>-44.383982239545972</v>
      </c>
      <c r="S139" s="35">
        <f>S145+S147+S148+S153</f>
        <v>191.25650087349311</v>
      </c>
      <c r="T139" s="35">
        <f t="shared" ref="T139" si="97">T145+T147+T148+T153</f>
        <v>23.720884858801583</v>
      </c>
      <c r="U139" s="35">
        <f>U145+U147+U148+U153</f>
        <v>190.00890250155848</v>
      </c>
      <c r="V139" s="35">
        <f t="shared" ref="V139" si="98">V145+V147+V148+V153</f>
        <v>144.45262050788403</v>
      </c>
      <c r="W139" s="35">
        <f>W145+W147+W148+W153</f>
        <v>178.24675086103545</v>
      </c>
      <c r="X139" s="35">
        <f t="shared" ref="X139" si="99">X145+X147+X148+X153</f>
        <v>146.08517089077023</v>
      </c>
      <c r="Y139" s="35">
        <f>Y145+Y147+Y148+Y153</f>
        <v>165.13653394817806</v>
      </c>
      <c r="Z139" s="35">
        <f t="shared" ref="Z139" si="100">Z145+Z147+Z148+Z153</f>
        <v>147.66669202942956</v>
      </c>
      <c r="AA139" s="35">
        <f>H139+J139+K139+M139+O139+Q139+S139+U139+W139+Y139</f>
        <v>2771.4228323371804</v>
      </c>
      <c r="AB139" s="35">
        <f>H139+J139+L139+N139+P139+R139+T139+V139+X139+Z139</f>
        <v>2089.3770511183379</v>
      </c>
      <c r="AD139" s="31"/>
      <c r="AE139" s="36">
        <v>0</v>
      </c>
      <c r="AF139" s="36">
        <v>0</v>
      </c>
      <c r="AG139" s="36">
        <v>0</v>
      </c>
      <c r="AH139" s="36">
        <v>0</v>
      </c>
      <c r="AI139" s="36">
        <v>0</v>
      </c>
      <c r="AJ139" s="36">
        <v>0</v>
      </c>
      <c r="AK139" s="36">
        <v>0</v>
      </c>
      <c r="AL139" s="36">
        <v>0</v>
      </c>
      <c r="AM139" s="36">
        <v>0</v>
      </c>
      <c r="AN139" s="36">
        <v>0</v>
      </c>
      <c r="AO139" s="36">
        <v>0</v>
      </c>
      <c r="AP139" s="36">
        <v>0</v>
      </c>
      <c r="AQ139" s="36">
        <v>0</v>
      </c>
      <c r="AR139" s="36">
        <v>0</v>
      </c>
      <c r="AS139" s="36">
        <v>0</v>
      </c>
      <c r="AT139" s="36">
        <v>0</v>
      </c>
      <c r="AU139" s="36">
        <v>0</v>
      </c>
      <c r="AV139" s="36">
        <v>0</v>
      </c>
      <c r="AW139" s="36">
        <v>0</v>
      </c>
      <c r="AX139" s="36">
        <v>0</v>
      </c>
      <c r="AY139" s="36">
        <v>0</v>
      </c>
      <c r="AZ139" s="36">
        <v>0</v>
      </c>
      <c r="BA139" s="36">
        <v>0</v>
      </c>
      <c r="BB139" s="36">
        <v>0</v>
      </c>
      <c r="BC139" s="28"/>
    </row>
    <row r="140" spans="1:55" s="7" customFormat="1" ht="15.75" customHeight="1" x14ac:dyDescent="0.25">
      <c r="A140" s="37" t="s">
        <v>223</v>
      </c>
      <c r="B140" s="38" t="s">
        <v>42</v>
      </c>
      <c r="C140" s="39" t="s">
        <v>40</v>
      </c>
      <c r="D140" s="35" t="s">
        <v>43</v>
      </c>
      <c r="E140" s="35" t="s">
        <v>43</v>
      </c>
      <c r="F140" s="35" t="s">
        <v>43</v>
      </c>
      <c r="G140" s="35" t="s">
        <v>43</v>
      </c>
      <c r="H140" s="35" t="s">
        <v>43</v>
      </c>
      <c r="I140" s="35" t="s">
        <v>43</v>
      </c>
      <c r="J140" s="35" t="s">
        <v>43</v>
      </c>
      <c r="K140" s="35" t="s">
        <v>43</v>
      </c>
      <c r="L140" s="35" t="s">
        <v>43</v>
      </c>
      <c r="M140" s="35" t="s">
        <v>43</v>
      </c>
      <c r="N140" s="35" t="s">
        <v>43</v>
      </c>
      <c r="O140" s="35" t="s">
        <v>43</v>
      </c>
      <c r="P140" s="35" t="s">
        <v>43</v>
      </c>
      <c r="Q140" s="35" t="s">
        <v>43</v>
      </c>
      <c r="R140" s="35" t="s">
        <v>43</v>
      </c>
      <c r="S140" s="35" t="s">
        <v>43</v>
      </c>
      <c r="T140" s="35" t="s">
        <v>43</v>
      </c>
      <c r="U140" s="35" t="s">
        <v>43</v>
      </c>
      <c r="V140" s="35" t="s">
        <v>43</v>
      </c>
      <c r="W140" s="35" t="s">
        <v>43</v>
      </c>
      <c r="X140" s="35" t="s">
        <v>43</v>
      </c>
      <c r="Y140" s="35" t="s">
        <v>43</v>
      </c>
      <c r="Z140" s="35" t="s">
        <v>43</v>
      </c>
      <c r="AA140" s="35" t="s">
        <v>43</v>
      </c>
      <c r="AB140" s="35" t="s">
        <v>43</v>
      </c>
      <c r="AD140" s="40"/>
      <c r="AE140" s="36" t="s">
        <v>43</v>
      </c>
      <c r="AF140" s="36" t="s">
        <v>43</v>
      </c>
      <c r="AG140" s="36" t="s">
        <v>43</v>
      </c>
      <c r="AH140" s="36" t="s">
        <v>43</v>
      </c>
      <c r="AI140" s="36" t="s">
        <v>43</v>
      </c>
      <c r="AJ140" s="36" t="s">
        <v>43</v>
      </c>
      <c r="AK140" s="36" t="s">
        <v>43</v>
      </c>
      <c r="AL140" s="36" t="s">
        <v>43</v>
      </c>
      <c r="AM140" s="36" t="s">
        <v>43</v>
      </c>
      <c r="AN140" s="36" t="s">
        <v>43</v>
      </c>
      <c r="AO140" s="36" t="s">
        <v>43</v>
      </c>
      <c r="AP140" s="36" t="s">
        <v>43</v>
      </c>
      <c r="AQ140" s="36" t="s">
        <v>43</v>
      </c>
      <c r="AR140" s="36" t="s">
        <v>43</v>
      </c>
      <c r="AS140" s="36" t="s">
        <v>43</v>
      </c>
      <c r="AT140" s="36" t="s">
        <v>43</v>
      </c>
      <c r="AU140" s="36" t="s">
        <v>43</v>
      </c>
      <c r="AV140" s="36" t="s">
        <v>43</v>
      </c>
      <c r="AW140" s="36" t="s">
        <v>43</v>
      </c>
      <c r="AX140" s="36" t="s">
        <v>43</v>
      </c>
      <c r="AY140" s="36" t="s">
        <v>43</v>
      </c>
      <c r="AZ140" s="36" t="s">
        <v>43</v>
      </c>
      <c r="BA140" s="36" t="s">
        <v>43</v>
      </c>
      <c r="BB140" s="36" t="s">
        <v>43</v>
      </c>
      <c r="BC140" s="28"/>
    </row>
    <row r="141" spans="1:55" s="7" customFormat="1" ht="31.5" customHeight="1" x14ac:dyDescent="0.25">
      <c r="A141" s="37" t="s">
        <v>224</v>
      </c>
      <c r="B141" s="43" t="s">
        <v>45</v>
      </c>
      <c r="C141" s="39" t="s">
        <v>40</v>
      </c>
      <c r="D141" s="35" t="s">
        <v>43</v>
      </c>
      <c r="E141" s="35" t="s">
        <v>43</v>
      </c>
      <c r="F141" s="35" t="s">
        <v>43</v>
      </c>
      <c r="G141" s="35" t="s">
        <v>43</v>
      </c>
      <c r="H141" s="35" t="s">
        <v>43</v>
      </c>
      <c r="I141" s="35" t="s">
        <v>43</v>
      </c>
      <c r="J141" s="35" t="s">
        <v>43</v>
      </c>
      <c r="K141" s="35" t="s">
        <v>43</v>
      </c>
      <c r="L141" s="35" t="s">
        <v>43</v>
      </c>
      <c r="M141" s="35" t="s">
        <v>43</v>
      </c>
      <c r="N141" s="35" t="s">
        <v>43</v>
      </c>
      <c r="O141" s="35" t="s">
        <v>43</v>
      </c>
      <c r="P141" s="35" t="s">
        <v>43</v>
      </c>
      <c r="Q141" s="35" t="s">
        <v>43</v>
      </c>
      <c r="R141" s="35" t="s">
        <v>43</v>
      </c>
      <c r="S141" s="35" t="s">
        <v>43</v>
      </c>
      <c r="T141" s="35" t="s">
        <v>43</v>
      </c>
      <c r="U141" s="35" t="s">
        <v>43</v>
      </c>
      <c r="V141" s="35" t="s">
        <v>43</v>
      </c>
      <c r="W141" s="35" t="s">
        <v>43</v>
      </c>
      <c r="X141" s="35" t="s">
        <v>43</v>
      </c>
      <c r="Y141" s="35" t="s">
        <v>43</v>
      </c>
      <c r="Z141" s="35" t="s">
        <v>43</v>
      </c>
      <c r="AA141" s="35" t="s">
        <v>43</v>
      </c>
      <c r="AB141" s="35" t="s">
        <v>43</v>
      </c>
      <c r="AD141" s="40"/>
      <c r="AE141" s="36" t="s">
        <v>43</v>
      </c>
      <c r="AF141" s="36" t="s">
        <v>43</v>
      </c>
      <c r="AG141" s="36" t="s">
        <v>43</v>
      </c>
      <c r="AH141" s="36" t="s">
        <v>43</v>
      </c>
      <c r="AI141" s="36" t="s">
        <v>43</v>
      </c>
      <c r="AJ141" s="36" t="s">
        <v>43</v>
      </c>
      <c r="AK141" s="36" t="s">
        <v>43</v>
      </c>
      <c r="AL141" s="36" t="s">
        <v>43</v>
      </c>
      <c r="AM141" s="36" t="s">
        <v>43</v>
      </c>
      <c r="AN141" s="36" t="s">
        <v>43</v>
      </c>
      <c r="AO141" s="36" t="s">
        <v>43</v>
      </c>
      <c r="AP141" s="36" t="s">
        <v>43</v>
      </c>
      <c r="AQ141" s="36" t="s">
        <v>43</v>
      </c>
      <c r="AR141" s="36" t="s">
        <v>43</v>
      </c>
      <c r="AS141" s="36" t="s">
        <v>43</v>
      </c>
      <c r="AT141" s="36" t="s">
        <v>43</v>
      </c>
      <c r="AU141" s="36" t="s">
        <v>43</v>
      </c>
      <c r="AV141" s="36" t="s">
        <v>43</v>
      </c>
      <c r="AW141" s="36" t="s">
        <v>43</v>
      </c>
      <c r="AX141" s="36" t="s">
        <v>43</v>
      </c>
      <c r="AY141" s="36" t="s">
        <v>43</v>
      </c>
      <c r="AZ141" s="36" t="s">
        <v>43</v>
      </c>
      <c r="BA141" s="36" t="s">
        <v>43</v>
      </c>
      <c r="BB141" s="36" t="s">
        <v>43</v>
      </c>
      <c r="BC141" s="28"/>
    </row>
    <row r="142" spans="1:55" s="7" customFormat="1" ht="31.5" customHeight="1" x14ac:dyDescent="0.25">
      <c r="A142" s="37" t="s">
        <v>225</v>
      </c>
      <c r="B142" s="43" t="s">
        <v>47</v>
      </c>
      <c r="C142" s="39" t="s">
        <v>40</v>
      </c>
      <c r="D142" s="35" t="s">
        <v>43</v>
      </c>
      <c r="E142" s="35" t="s">
        <v>43</v>
      </c>
      <c r="F142" s="35" t="s">
        <v>43</v>
      </c>
      <c r="G142" s="35" t="s">
        <v>43</v>
      </c>
      <c r="H142" s="35" t="s">
        <v>43</v>
      </c>
      <c r="I142" s="35" t="s">
        <v>43</v>
      </c>
      <c r="J142" s="35" t="s">
        <v>43</v>
      </c>
      <c r="K142" s="35" t="s">
        <v>43</v>
      </c>
      <c r="L142" s="35" t="s">
        <v>43</v>
      </c>
      <c r="M142" s="35" t="s">
        <v>43</v>
      </c>
      <c r="N142" s="35" t="s">
        <v>43</v>
      </c>
      <c r="O142" s="35" t="s">
        <v>43</v>
      </c>
      <c r="P142" s="35" t="s">
        <v>43</v>
      </c>
      <c r="Q142" s="35" t="s">
        <v>43</v>
      </c>
      <c r="R142" s="35" t="s">
        <v>43</v>
      </c>
      <c r="S142" s="35" t="s">
        <v>43</v>
      </c>
      <c r="T142" s="35" t="s">
        <v>43</v>
      </c>
      <c r="U142" s="35" t="s">
        <v>43</v>
      </c>
      <c r="V142" s="35" t="s">
        <v>43</v>
      </c>
      <c r="W142" s="35" t="s">
        <v>43</v>
      </c>
      <c r="X142" s="35" t="s">
        <v>43</v>
      </c>
      <c r="Y142" s="35" t="s">
        <v>43</v>
      </c>
      <c r="Z142" s="35" t="s">
        <v>43</v>
      </c>
      <c r="AA142" s="35" t="s">
        <v>43</v>
      </c>
      <c r="AB142" s="35" t="s">
        <v>43</v>
      </c>
      <c r="AD142" s="40"/>
      <c r="AE142" s="36" t="s">
        <v>43</v>
      </c>
      <c r="AF142" s="36" t="s">
        <v>43</v>
      </c>
      <c r="AG142" s="36" t="s">
        <v>43</v>
      </c>
      <c r="AH142" s="36" t="s">
        <v>43</v>
      </c>
      <c r="AI142" s="36" t="s">
        <v>43</v>
      </c>
      <c r="AJ142" s="36" t="s">
        <v>43</v>
      </c>
      <c r="AK142" s="36" t="s">
        <v>43</v>
      </c>
      <c r="AL142" s="36" t="s">
        <v>43</v>
      </c>
      <c r="AM142" s="36" t="s">
        <v>43</v>
      </c>
      <c r="AN142" s="36" t="s">
        <v>43</v>
      </c>
      <c r="AO142" s="36" t="s">
        <v>43</v>
      </c>
      <c r="AP142" s="36" t="s">
        <v>43</v>
      </c>
      <c r="AQ142" s="36" t="s">
        <v>43</v>
      </c>
      <c r="AR142" s="36" t="s">
        <v>43</v>
      </c>
      <c r="AS142" s="36" t="s">
        <v>43</v>
      </c>
      <c r="AT142" s="36" t="s">
        <v>43</v>
      </c>
      <c r="AU142" s="36" t="s">
        <v>43</v>
      </c>
      <c r="AV142" s="36" t="s">
        <v>43</v>
      </c>
      <c r="AW142" s="36" t="s">
        <v>43</v>
      </c>
      <c r="AX142" s="36" t="s">
        <v>43</v>
      </c>
      <c r="AY142" s="36" t="s">
        <v>43</v>
      </c>
      <c r="AZ142" s="36" t="s">
        <v>43</v>
      </c>
      <c r="BA142" s="36" t="s">
        <v>43</v>
      </c>
      <c r="BB142" s="36" t="s">
        <v>43</v>
      </c>
      <c r="BC142" s="28"/>
    </row>
    <row r="143" spans="1:55" s="7" customFormat="1" ht="31.5" customHeight="1" x14ac:dyDescent="0.25">
      <c r="A143" s="37" t="s">
        <v>226</v>
      </c>
      <c r="B143" s="43" t="s">
        <v>49</v>
      </c>
      <c r="C143" s="39" t="s">
        <v>40</v>
      </c>
      <c r="D143" s="35" t="s">
        <v>43</v>
      </c>
      <c r="E143" s="35" t="s">
        <v>43</v>
      </c>
      <c r="F143" s="35" t="s">
        <v>43</v>
      </c>
      <c r="G143" s="35" t="s">
        <v>43</v>
      </c>
      <c r="H143" s="35" t="s">
        <v>43</v>
      </c>
      <c r="I143" s="35" t="s">
        <v>43</v>
      </c>
      <c r="J143" s="35" t="s">
        <v>43</v>
      </c>
      <c r="K143" s="35" t="s">
        <v>43</v>
      </c>
      <c r="L143" s="35" t="s">
        <v>43</v>
      </c>
      <c r="M143" s="35" t="s">
        <v>43</v>
      </c>
      <c r="N143" s="35" t="s">
        <v>43</v>
      </c>
      <c r="O143" s="35" t="s">
        <v>43</v>
      </c>
      <c r="P143" s="35" t="s">
        <v>43</v>
      </c>
      <c r="Q143" s="35" t="s">
        <v>43</v>
      </c>
      <c r="R143" s="35" t="s">
        <v>43</v>
      </c>
      <c r="S143" s="35" t="s">
        <v>43</v>
      </c>
      <c r="T143" s="35" t="s">
        <v>43</v>
      </c>
      <c r="U143" s="35" t="s">
        <v>43</v>
      </c>
      <c r="V143" s="35" t="s">
        <v>43</v>
      </c>
      <c r="W143" s="35" t="s">
        <v>43</v>
      </c>
      <c r="X143" s="35" t="s">
        <v>43</v>
      </c>
      <c r="Y143" s="35" t="s">
        <v>43</v>
      </c>
      <c r="Z143" s="35" t="s">
        <v>43</v>
      </c>
      <c r="AA143" s="35" t="s">
        <v>43</v>
      </c>
      <c r="AB143" s="35" t="s">
        <v>43</v>
      </c>
      <c r="AD143" s="40"/>
      <c r="AE143" s="36" t="s">
        <v>43</v>
      </c>
      <c r="AF143" s="36" t="s">
        <v>43</v>
      </c>
      <c r="AG143" s="36" t="s">
        <v>43</v>
      </c>
      <c r="AH143" s="36" t="s">
        <v>43</v>
      </c>
      <c r="AI143" s="36" t="s">
        <v>43</v>
      </c>
      <c r="AJ143" s="36" t="s">
        <v>43</v>
      </c>
      <c r="AK143" s="36" t="s">
        <v>43</v>
      </c>
      <c r="AL143" s="36" t="s">
        <v>43</v>
      </c>
      <c r="AM143" s="36" t="s">
        <v>43</v>
      </c>
      <c r="AN143" s="36" t="s">
        <v>43</v>
      </c>
      <c r="AO143" s="36" t="s">
        <v>43</v>
      </c>
      <c r="AP143" s="36" t="s">
        <v>43</v>
      </c>
      <c r="AQ143" s="36" t="s">
        <v>43</v>
      </c>
      <c r="AR143" s="36" t="s">
        <v>43</v>
      </c>
      <c r="AS143" s="36" t="s">
        <v>43</v>
      </c>
      <c r="AT143" s="36" t="s">
        <v>43</v>
      </c>
      <c r="AU143" s="36" t="s">
        <v>43</v>
      </c>
      <c r="AV143" s="36" t="s">
        <v>43</v>
      </c>
      <c r="AW143" s="36" t="s">
        <v>43</v>
      </c>
      <c r="AX143" s="36" t="s">
        <v>43</v>
      </c>
      <c r="AY143" s="36" t="s">
        <v>43</v>
      </c>
      <c r="AZ143" s="36" t="s">
        <v>43</v>
      </c>
      <c r="BA143" s="36" t="s">
        <v>43</v>
      </c>
      <c r="BB143" s="36" t="s">
        <v>43</v>
      </c>
      <c r="BC143" s="28"/>
    </row>
    <row r="144" spans="1:55" s="7" customFormat="1" ht="15.75" customHeight="1" x14ac:dyDescent="0.25">
      <c r="A144" s="37" t="s">
        <v>227</v>
      </c>
      <c r="B144" s="38" t="s">
        <v>51</v>
      </c>
      <c r="C144" s="39" t="s">
        <v>40</v>
      </c>
      <c r="D144" s="35" t="s">
        <v>43</v>
      </c>
      <c r="E144" s="35" t="s">
        <v>43</v>
      </c>
      <c r="F144" s="35" t="s">
        <v>43</v>
      </c>
      <c r="G144" s="35" t="s">
        <v>43</v>
      </c>
      <c r="H144" s="35" t="s">
        <v>43</v>
      </c>
      <c r="I144" s="35" t="s">
        <v>43</v>
      </c>
      <c r="J144" s="35" t="s">
        <v>43</v>
      </c>
      <c r="K144" s="35" t="s">
        <v>43</v>
      </c>
      <c r="L144" s="35" t="s">
        <v>43</v>
      </c>
      <c r="M144" s="35" t="s">
        <v>43</v>
      </c>
      <c r="N144" s="35" t="s">
        <v>43</v>
      </c>
      <c r="O144" s="35" t="s">
        <v>43</v>
      </c>
      <c r="P144" s="35" t="s">
        <v>43</v>
      </c>
      <c r="Q144" s="35" t="s">
        <v>43</v>
      </c>
      <c r="R144" s="35" t="s">
        <v>43</v>
      </c>
      <c r="S144" s="35" t="s">
        <v>43</v>
      </c>
      <c r="T144" s="35" t="s">
        <v>43</v>
      </c>
      <c r="U144" s="35" t="s">
        <v>43</v>
      </c>
      <c r="V144" s="35" t="s">
        <v>43</v>
      </c>
      <c r="W144" s="35" t="s">
        <v>43</v>
      </c>
      <c r="X144" s="35" t="s">
        <v>43</v>
      </c>
      <c r="Y144" s="35" t="s">
        <v>43</v>
      </c>
      <c r="Z144" s="35" t="s">
        <v>43</v>
      </c>
      <c r="AA144" s="35" t="s">
        <v>43</v>
      </c>
      <c r="AB144" s="35" t="s">
        <v>43</v>
      </c>
      <c r="AD144" s="40"/>
      <c r="AE144" s="36" t="s">
        <v>43</v>
      </c>
      <c r="AF144" s="36" t="s">
        <v>43</v>
      </c>
      <c r="AG144" s="36" t="s">
        <v>43</v>
      </c>
      <c r="AH144" s="36" t="s">
        <v>43</v>
      </c>
      <c r="AI144" s="36" t="s">
        <v>43</v>
      </c>
      <c r="AJ144" s="36" t="s">
        <v>43</v>
      </c>
      <c r="AK144" s="36" t="s">
        <v>43</v>
      </c>
      <c r="AL144" s="36" t="s">
        <v>43</v>
      </c>
      <c r="AM144" s="36" t="s">
        <v>43</v>
      </c>
      <c r="AN144" s="36" t="s">
        <v>43</v>
      </c>
      <c r="AO144" s="36" t="s">
        <v>43</v>
      </c>
      <c r="AP144" s="36" t="s">
        <v>43</v>
      </c>
      <c r="AQ144" s="36" t="s">
        <v>43</v>
      </c>
      <c r="AR144" s="36" t="s">
        <v>43</v>
      </c>
      <c r="AS144" s="36" t="s">
        <v>43</v>
      </c>
      <c r="AT144" s="36" t="s">
        <v>43</v>
      </c>
      <c r="AU144" s="36" t="s">
        <v>43</v>
      </c>
      <c r="AV144" s="36" t="s">
        <v>43</v>
      </c>
      <c r="AW144" s="36" t="s">
        <v>43</v>
      </c>
      <c r="AX144" s="36" t="s">
        <v>43</v>
      </c>
      <c r="AY144" s="36" t="s">
        <v>43</v>
      </c>
      <c r="AZ144" s="36" t="s">
        <v>43</v>
      </c>
      <c r="BA144" s="36" t="s">
        <v>43</v>
      </c>
      <c r="BB144" s="36" t="s">
        <v>43</v>
      </c>
      <c r="BC144" s="28"/>
    </row>
    <row r="145" spans="1:55" s="7" customFormat="1" x14ac:dyDescent="0.25">
      <c r="A145" s="37" t="s">
        <v>228</v>
      </c>
      <c r="B145" s="38" t="s">
        <v>53</v>
      </c>
      <c r="C145" s="39" t="s">
        <v>40</v>
      </c>
      <c r="D145" s="35">
        <f t="shared" ref="D145:K145" si="101">D115-D130</f>
        <v>1.6775941688716642</v>
      </c>
      <c r="E145" s="35">
        <f t="shared" si="101"/>
        <v>-290.9854067498062</v>
      </c>
      <c r="F145" s="35">
        <f t="shared" si="101"/>
        <v>386.0348326514424</v>
      </c>
      <c r="G145" s="35">
        <f t="shared" si="101"/>
        <v>28.709486912588375</v>
      </c>
      <c r="H145" s="35">
        <f t="shared" si="101"/>
        <v>345.16946771074282</v>
      </c>
      <c r="I145" s="35">
        <f t="shared" si="101"/>
        <v>130.40027257143294</v>
      </c>
      <c r="J145" s="35">
        <f t="shared" si="101"/>
        <v>846.81132138739963</v>
      </c>
      <c r="K145" s="35">
        <f t="shared" si="101"/>
        <v>200.93152752917825</v>
      </c>
      <c r="L145" s="35">
        <v>-48.734819074086694</v>
      </c>
      <c r="M145" s="35">
        <f>M115-M130</f>
        <v>69.463819350877714</v>
      </c>
      <c r="N145" s="35">
        <f t="shared" ref="N145" si="102">N115-N130</f>
        <v>41.416002172689055</v>
      </c>
      <c r="O145" s="35">
        <f>O115-O130</f>
        <v>134.3718526054121</v>
      </c>
      <c r="P145" s="35">
        <f t="shared" ref="P145" si="103">P115-P130</f>
        <v>-124.769682956721</v>
      </c>
      <c r="Q145" s="35">
        <f>Q115-Q130</f>
        <v>103.25638185437469</v>
      </c>
      <c r="R145" s="35">
        <f t="shared" ref="R145" si="104">R115-R130</f>
        <v>-3.7919419401088987</v>
      </c>
      <c r="S145" s="35">
        <f>S115-S130</f>
        <v>224.13821778634585</v>
      </c>
      <c r="T145" s="35">
        <f t="shared" ref="T145" si="105">T115-T130</f>
        <v>63.739246783747973</v>
      </c>
      <c r="U145" s="35">
        <f>U115-U130</f>
        <v>227.52401445938321</v>
      </c>
      <c r="V145" s="35">
        <f t="shared" ref="V145" si="106">V115-V130</f>
        <v>191.91874172555583</v>
      </c>
      <c r="W145" s="35">
        <f>W115-W130</f>
        <v>215.95839744929327</v>
      </c>
      <c r="X145" s="35">
        <f t="shared" ref="X145" si="107">X115-X130</f>
        <v>197.67630397732253</v>
      </c>
      <c r="Y145" s="35">
        <f>Y115-Y130</f>
        <v>203.01414402593434</v>
      </c>
      <c r="Z145" s="35">
        <f t="shared" ref="Z145" si="108">Z115-Z130</f>
        <v>203.60659309664226</v>
      </c>
      <c r="AA145" s="35">
        <f>H145+J145+K145+M145+O145+Q145+S145+U145+W145+Y145</f>
        <v>2570.6391441589421</v>
      </c>
      <c r="AB145" s="35">
        <f>H145+J145+L145+N145+P145+R145+T145+V145+X145+Z145</f>
        <v>1713.0412328831835</v>
      </c>
      <c r="AD145" s="40"/>
      <c r="AE145" s="36">
        <v>0</v>
      </c>
      <c r="AF145" s="36">
        <v>0</v>
      </c>
      <c r="AG145" s="36">
        <v>0</v>
      </c>
      <c r="AH145" s="36">
        <v>0</v>
      </c>
      <c r="AI145" s="36">
        <v>0</v>
      </c>
      <c r="AJ145" s="36">
        <v>0</v>
      </c>
      <c r="AK145" s="36">
        <v>0</v>
      </c>
      <c r="AL145" s="36">
        <v>0</v>
      </c>
      <c r="AM145" s="36">
        <v>2.1316282072803006E-14</v>
      </c>
      <c r="AN145" s="36">
        <v>0</v>
      </c>
      <c r="AO145" s="36">
        <v>0</v>
      </c>
      <c r="AP145" s="36">
        <v>0</v>
      </c>
      <c r="AQ145" s="36">
        <v>0</v>
      </c>
      <c r="AR145" s="36">
        <v>0</v>
      </c>
      <c r="AS145" s="36">
        <v>0</v>
      </c>
      <c r="AT145" s="36">
        <v>0</v>
      </c>
      <c r="AU145" s="36">
        <v>0</v>
      </c>
      <c r="AV145" s="36">
        <v>0</v>
      </c>
      <c r="AW145" s="36">
        <v>0</v>
      </c>
      <c r="AX145" s="36">
        <v>0</v>
      </c>
      <c r="AY145" s="36">
        <v>0</v>
      </c>
      <c r="AZ145" s="36">
        <v>0</v>
      </c>
      <c r="BA145" s="36">
        <v>0</v>
      </c>
      <c r="BB145" s="36">
        <v>0</v>
      </c>
      <c r="BC145" s="28"/>
    </row>
    <row r="146" spans="1:55" s="7" customFormat="1" ht="15.75" customHeight="1" x14ac:dyDescent="0.25">
      <c r="A146" s="37" t="s">
        <v>229</v>
      </c>
      <c r="B146" s="38" t="s">
        <v>55</v>
      </c>
      <c r="C146" s="39" t="s">
        <v>40</v>
      </c>
      <c r="D146" s="35" t="s">
        <v>43</v>
      </c>
      <c r="E146" s="35" t="s">
        <v>43</v>
      </c>
      <c r="F146" s="35" t="s">
        <v>43</v>
      </c>
      <c r="G146" s="35" t="s">
        <v>43</v>
      </c>
      <c r="H146" s="35" t="s">
        <v>43</v>
      </c>
      <c r="I146" s="35" t="s">
        <v>43</v>
      </c>
      <c r="J146" s="35" t="s">
        <v>43</v>
      </c>
      <c r="K146" s="35" t="s">
        <v>43</v>
      </c>
      <c r="L146" s="35" t="s">
        <v>43</v>
      </c>
      <c r="M146" s="35" t="s">
        <v>43</v>
      </c>
      <c r="N146" s="35" t="s">
        <v>43</v>
      </c>
      <c r="O146" s="35" t="s">
        <v>43</v>
      </c>
      <c r="P146" s="35" t="s">
        <v>43</v>
      </c>
      <c r="Q146" s="35" t="s">
        <v>43</v>
      </c>
      <c r="R146" s="35" t="s">
        <v>43</v>
      </c>
      <c r="S146" s="35" t="s">
        <v>43</v>
      </c>
      <c r="T146" s="35" t="s">
        <v>43</v>
      </c>
      <c r="U146" s="35" t="s">
        <v>43</v>
      </c>
      <c r="V146" s="35" t="s">
        <v>43</v>
      </c>
      <c r="W146" s="35" t="s">
        <v>43</v>
      </c>
      <c r="X146" s="35" t="s">
        <v>43</v>
      </c>
      <c r="Y146" s="35" t="s">
        <v>43</v>
      </c>
      <c r="Z146" s="35" t="s">
        <v>43</v>
      </c>
      <c r="AA146" s="35" t="s">
        <v>43</v>
      </c>
      <c r="AB146" s="35" t="s">
        <v>43</v>
      </c>
      <c r="AD146" s="40"/>
      <c r="AE146" s="36" t="s">
        <v>43</v>
      </c>
      <c r="AF146" s="36" t="s">
        <v>43</v>
      </c>
      <c r="AG146" s="36" t="s">
        <v>43</v>
      </c>
      <c r="AH146" s="36" t="s">
        <v>43</v>
      </c>
      <c r="AI146" s="36" t="s">
        <v>43</v>
      </c>
      <c r="AJ146" s="36" t="s">
        <v>43</v>
      </c>
      <c r="AK146" s="36" t="s">
        <v>43</v>
      </c>
      <c r="AL146" s="36" t="s">
        <v>43</v>
      </c>
      <c r="AM146" s="36" t="s">
        <v>43</v>
      </c>
      <c r="AN146" s="36" t="s">
        <v>43</v>
      </c>
      <c r="AO146" s="36" t="s">
        <v>43</v>
      </c>
      <c r="AP146" s="36" t="s">
        <v>43</v>
      </c>
      <c r="AQ146" s="36" t="s">
        <v>43</v>
      </c>
      <c r="AR146" s="36" t="s">
        <v>43</v>
      </c>
      <c r="AS146" s="36" t="s">
        <v>43</v>
      </c>
      <c r="AT146" s="36" t="s">
        <v>43</v>
      </c>
      <c r="AU146" s="36" t="s">
        <v>43</v>
      </c>
      <c r="AV146" s="36" t="s">
        <v>43</v>
      </c>
      <c r="AW146" s="36" t="s">
        <v>43</v>
      </c>
      <c r="AX146" s="36" t="s">
        <v>43</v>
      </c>
      <c r="AY146" s="36" t="s">
        <v>43</v>
      </c>
      <c r="AZ146" s="36" t="s">
        <v>43</v>
      </c>
      <c r="BA146" s="36" t="s">
        <v>43</v>
      </c>
      <c r="BB146" s="36" t="s">
        <v>43</v>
      </c>
      <c r="BC146" s="28"/>
    </row>
    <row r="147" spans="1:55" s="7" customFormat="1" x14ac:dyDescent="0.25">
      <c r="A147" s="37" t="s">
        <v>230</v>
      </c>
      <c r="B147" s="41" t="s">
        <v>57</v>
      </c>
      <c r="C147" s="39" t="s">
        <v>40</v>
      </c>
      <c r="D147" s="35">
        <f t="shared" ref="D147:K148" si="109">D117-D132</f>
        <v>-18.393917083620654</v>
      </c>
      <c r="E147" s="35">
        <f t="shared" si="109"/>
        <v>-31.352146097892117</v>
      </c>
      <c r="F147" s="35">
        <f t="shared" si="109"/>
        <v>-29.066964185044736</v>
      </c>
      <c r="G147" s="35">
        <f t="shared" si="109"/>
        <v>-23.522244252901856</v>
      </c>
      <c r="H147" s="35">
        <f t="shared" si="109"/>
        <v>-28.017282343916417</v>
      </c>
      <c r="I147" s="35">
        <f t="shared" si="109"/>
        <v>-38.577805424739971</v>
      </c>
      <c r="J147" s="35">
        <f t="shared" si="109"/>
        <v>-32.281930847647246</v>
      </c>
      <c r="K147" s="35">
        <f t="shared" si="109"/>
        <v>-47.341561957084885</v>
      </c>
      <c r="L147" s="35">
        <v>-26.748888542996504</v>
      </c>
      <c r="M147" s="35">
        <f>M117-M132</f>
        <v>358.96891716205704</v>
      </c>
      <c r="N147" s="35">
        <f t="shared" ref="N147:N148" si="110">N117-N132</f>
        <v>388.25754450801935</v>
      </c>
      <c r="O147" s="35">
        <f>O117-O132</f>
        <v>-55.660794092931219</v>
      </c>
      <c r="P147" s="35">
        <f t="shared" ref="P147:P148" si="111">P117-P132</f>
        <v>40.88159621205957</v>
      </c>
      <c r="Q147" s="35">
        <f>Q117-Q132</f>
        <v>-57.844257406572439</v>
      </c>
      <c r="R147" s="35">
        <f t="shared" ref="R147:R148" si="112">R117-R132</f>
        <v>-60.295231576017088</v>
      </c>
      <c r="S147" s="35">
        <f>S117-S132</f>
        <v>-59.878018312798446</v>
      </c>
      <c r="T147" s="35">
        <f t="shared" ref="T147:T148" si="113">T117-T132</f>
        <v>-57.385835664489328</v>
      </c>
      <c r="U147" s="35">
        <f>U117-U132</f>
        <v>-60.939792134218322</v>
      </c>
      <c r="V147" s="35">
        <f t="shared" ref="V147:V148" si="114">V117-V132</f>
        <v>-65.555073524109488</v>
      </c>
      <c r="W147" s="35">
        <f>W117-W132</f>
        <v>-62.975718014251399</v>
      </c>
      <c r="X147" s="35">
        <f t="shared" ref="X147:X148" si="115">X117-X132</f>
        <v>-68.177276465073874</v>
      </c>
      <c r="Y147" s="35">
        <f>Y117-Y132</f>
        <v>-65.083402092341288</v>
      </c>
      <c r="Z147" s="35">
        <f t="shared" ref="Z147:Z148" si="116">Z117-Z132</f>
        <v>-70.904367523676825</v>
      </c>
      <c r="AA147" s="35">
        <f>H147+J147+K147+M147+O147+Q147+S147+U147+W147+Y147</f>
        <v>-111.05384003970461</v>
      </c>
      <c r="AB147" s="35">
        <f>H147+J147+L147+N147+P147+R147+T147+V147+X147+Z147</f>
        <v>19.773254232152084</v>
      </c>
      <c r="AD147" s="40"/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36">
        <v>0</v>
      </c>
      <c r="AT147" s="36">
        <v>0</v>
      </c>
      <c r="AU147" s="36">
        <v>0</v>
      </c>
      <c r="AV147" s="36">
        <v>0</v>
      </c>
      <c r="AW147" s="36">
        <v>0</v>
      </c>
      <c r="AX147" s="36">
        <v>0</v>
      </c>
      <c r="AY147" s="36">
        <v>0</v>
      </c>
      <c r="AZ147" s="36">
        <v>0</v>
      </c>
      <c r="BA147" s="36">
        <v>0</v>
      </c>
      <c r="BB147" s="36">
        <v>0</v>
      </c>
      <c r="BC147" s="28"/>
    </row>
    <row r="148" spans="1:55" s="7" customFormat="1" x14ac:dyDescent="0.25">
      <c r="A148" s="37" t="s">
        <v>231</v>
      </c>
      <c r="B148" s="38" t="s">
        <v>59</v>
      </c>
      <c r="C148" s="39" t="s">
        <v>40</v>
      </c>
      <c r="D148" s="35">
        <f t="shared" si="109"/>
        <v>0</v>
      </c>
      <c r="E148" s="35">
        <f t="shared" si="109"/>
        <v>0</v>
      </c>
      <c r="F148" s="35">
        <f t="shared" si="109"/>
        <v>0</v>
      </c>
      <c r="G148" s="35">
        <f t="shared" si="109"/>
        <v>0</v>
      </c>
      <c r="H148" s="35">
        <f t="shared" si="109"/>
        <v>0</v>
      </c>
      <c r="I148" s="35">
        <f t="shared" si="109"/>
        <v>0</v>
      </c>
      <c r="J148" s="35">
        <f t="shared" si="109"/>
        <v>0</v>
      </c>
      <c r="K148" s="35">
        <f t="shared" si="109"/>
        <v>0</v>
      </c>
      <c r="L148" s="35">
        <v>100.97538905325948</v>
      </c>
      <c r="M148" s="35">
        <f>M118-M133</f>
        <v>0</v>
      </c>
      <c r="N148" s="35">
        <f t="shared" si="110"/>
        <v>0</v>
      </c>
      <c r="O148" s="35">
        <f>O118-O133</f>
        <v>0</v>
      </c>
      <c r="P148" s="35">
        <f t="shared" si="111"/>
        <v>0</v>
      </c>
      <c r="Q148" s="35">
        <f>Q118-Q133</f>
        <v>0</v>
      </c>
      <c r="R148" s="35">
        <f t="shared" si="112"/>
        <v>0</v>
      </c>
      <c r="S148" s="35">
        <f>S118-S133</f>
        <v>0</v>
      </c>
      <c r="T148" s="35">
        <f t="shared" si="113"/>
        <v>0</v>
      </c>
      <c r="U148" s="35">
        <f>U118-U133</f>
        <v>0</v>
      </c>
      <c r="V148" s="35">
        <f t="shared" si="114"/>
        <v>0</v>
      </c>
      <c r="W148" s="35">
        <f>W118-W133</f>
        <v>0</v>
      </c>
      <c r="X148" s="35">
        <f t="shared" si="115"/>
        <v>0</v>
      </c>
      <c r="Y148" s="35">
        <f>Y118-Y133</f>
        <v>0</v>
      </c>
      <c r="Z148" s="35">
        <f t="shared" si="116"/>
        <v>0</v>
      </c>
      <c r="AA148" s="35">
        <f>H148+J148+K148+M148+O148+Q148+S148+U148+W148+Y148</f>
        <v>0</v>
      </c>
      <c r="AB148" s="35">
        <f>H148+J148+L148+N148+P148+R148+T148+V148+X148+Z148</f>
        <v>100.97538905325948</v>
      </c>
      <c r="AD148" s="40"/>
      <c r="AE148" s="36">
        <v>0</v>
      </c>
      <c r="AF148" s="36">
        <v>0</v>
      </c>
      <c r="AG148" s="36">
        <v>0</v>
      </c>
      <c r="AH148" s="36">
        <v>0</v>
      </c>
      <c r="AI148" s="36">
        <v>0</v>
      </c>
      <c r="AJ148" s="36">
        <v>0</v>
      </c>
      <c r="AK148" s="36">
        <v>0</v>
      </c>
      <c r="AL148" s="36">
        <v>0</v>
      </c>
      <c r="AM148" s="36">
        <v>0</v>
      </c>
      <c r="AN148" s="36">
        <v>0</v>
      </c>
      <c r="AO148" s="36">
        <v>0</v>
      </c>
      <c r="AP148" s="36">
        <v>0</v>
      </c>
      <c r="AQ148" s="36">
        <v>0</v>
      </c>
      <c r="AR148" s="36">
        <v>0</v>
      </c>
      <c r="AS148" s="36">
        <v>0</v>
      </c>
      <c r="AT148" s="36">
        <v>0</v>
      </c>
      <c r="AU148" s="36">
        <v>0</v>
      </c>
      <c r="AV148" s="36">
        <v>0</v>
      </c>
      <c r="AW148" s="36">
        <v>0</v>
      </c>
      <c r="AX148" s="36">
        <v>0</v>
      </c>
      <c r="AY148" s="36">
        <v>0</v>
      </c>
      <c r="AZ148" s="36">
        <v>0</v>
      </c>
      <c r="BA148" s="36">
        <v>0</v>
      </c>
      <c r="BB148" s="36">
        <v>0</v>
      </c>
      <c r="BC148" s="28"/>
    </row>
    <row r="149" spans="1:55" s="7" customFormat="1" ht="15.75" customHeight="1" x14ac:dyDescent="0.25">
      <c r="A149" s="37" t="s">
        <v>232</v>
      </c>
      <c r="B149" s="38" t="s">
        <v>61</v>
      </c>
      <c r="C149" s="39" t="s">
        <v>40</v>
      </c>
      <c r="D149" s="35" t="s">
        <v>43</v>
      </c>
      <c r="E149" s="35" t="s">
        <v>43</v>
      </c>
      <c r="F149" s="35" t="s">
        <v>43</v>
      </c>
      <c r="G149" s="35" t="s">
        <v>43</v>
      </c>
      <c r="H149" s="35" t="s">
        <v>43</v>
      </c>
      <c r="I149" s="35" t="s">
        <v>43</v>
      </c>
      <c r="J149" s="35" t="s">
        <v>43</v>
      </c>
      <c r="K149" s="35" t="s">
        <v>43</v>
      </c>
      <c r="L149" s="35" t="s">
        <v>43</v>
      </c>
      <c r="M149" s="35" t="s">
        <v>43</v>
      </c>
      <c r="N149" s="35" t="s">
        <v>43</v>
      </c>
      <c r="O149" s="35" t="s">
        <v>43</v>
      </c>
      <c r="P149" s="35" t="s">
        <v>43</v>
      </c>
      <c r="Q149" s="35" t="s">
        <v>43</v>
      </c>
      <c r="R149" s="35" t="s">
        <v>43</v>
      </c>
      <c r="S149" s="35" t="s">
        <v>43</v>
      </c>
      <c r="T149" s="35" t="s">
        <v>43</v>
      </c>
      <c r="U149" s="35" t="s">
        <v>43</v>
      </c>
      <c r="V149" s="35" t="s">
        <v>43</v>
      </c>
      <c r="W149" s="35" t="s">
        <v>43</v>
      </c>
      <c r="X149" s="35" t="s">
        <v>43</v>
      </c>
      <c r="Y149" s="35" t="s">
        <v>43</v>
      </c>
      <c r="Z149" s="35" t="s">
        <v>43</v>
      </c>
      <c r="AA149" s="35" t="s">
        <v>43</v>
      </c>
      <c r="AB149" s="35" t="s">
        <v>43</v>
      </c>
      <c r="AD149" s="40"/>
      <c r="AE149" s="36" t="s">
        <v>43</v>
      </c>
      <c r="AF149" s="36" t="s">
        <v>43</v>
      </c>
      <c r="AG149" s="36" t="s">
        <v>43</v>
      </c>
      <c r="AH149" s="36" t="s">
        <v>43</v>
      </c>
      <c r="AI149" s="36" t="s">
        <v>43</v>
      </c>
      <c r="AJ149" s="36" t="s">
        <v>43</v>
      </c>
      <c r="AK149" s="36" t="s">
        <v>43</v>
      </c>
      <c r="AL149" s="36" t="s">
        <v>43</v>
      </c>
      <c r="AM149" s="36" t="s">
        <v>43</v>
      </c>
      <c r="AN149" s="36" t="s">
        <v>43</v>
      </c>
      <c r="AO149" s="36" t="s">
        <v>43</v>
      </c>
      <c r="AP149" s="36" t="s">
        <v>43</v>
      </c>
      <c r="AQ149" s="36" t="s">
        <v>43</v>
      </c>
      <c r="AR149" s="36" t="s">
        <v>43</v>
      </c>
      <c r="AS149" s="36" t="s">
        <v>43</v>
      </c>
      <c r="AT149" s="36" t="s">
        <v>43</v>
      </c>
      <c r="AU149" s="36" t="s">
        <v>43</v>
      </c>
      <c r="AV149" s="36" t="s">
        <v>43</v>
      </c>
      <c r="AW149" s="36" t="s">
        <v>43</v>
      </c>
      <c r="AX149" s="36" t="s">
        <v>43</v>
      </c>
      <c r="AY149" s="36" t="s">
        <v>43</v>
      </c>
      <c r="AZ149" s="36" t="s">
        <v>43</v>
      </c>
      <c r="BA149" s="36" t="s">
        <v>43</v>
      </c>
      <c r="BB149" s="36" t="s">
        <v>43</v>
      </c>
      <c r="BC149" s="28"/>
    </row>
    <row r="150" spans="1:55" s="7" customFormat="1" ht="31.5" customHeight="1" x14ac:dyDescent="0.25">
      <c r="A150" s="37" t="s">
        <v>233</v>
      </c>
      <c r="B150" s="41" t="s">
        <v>63</v>
      </c>
      <c r="C150" s="39" t="s">
        <v>40</v>
      </c>
      <c r="D150" s="35" t="s">
        <v>43</v>
      </c>
      <c r="E150" s="35" t="s">
        <v>43</v>
      </c>
      <c r="F150" s="35" t="s">
        <v>43</v>
      </c>
      <c r="G150" s="35" t="s">
        <v>43</v>
      </c>
      <c r="H150" s="35" t="s">
        <v>43</v>
      </c>
      <c r="I150" s="35" t="s">
        <v>43</v>
      </c>
      <c r="J150" s="35" t="s">
        <v>43</v>
      </c>
      <c r="K150" s="35" t="s">
        <v>43</v>
      </c>
      <c r="L150" s="35" t="s">
        <v>43</v>
      </c>
      <c r="M150" s="35" t="s">
        <v>43</v>
      </c>
      <c r="N150" s="35" t="s">
        <v>43</v>
      </c>
      <c r="O150" s="35" t="s">
        <v>43</v>
      </c>
      <c r="P150" s="35" t="s">
        <v>43</v>
      </c>
      <c r="Q150" s="35" t="s">
        <v>43</v>
      </c>
      <c r="R150" s="35" t="s">
        <v>43</v>
      </c>
      <c r="S150" s="35" t="s">
        <v>43</v>
      </c>
      <c r="T150" s="35" t="s">
        <v>43</v>
      </c>
      <c r="U150" s="35" t="s">
        <v>43</v>
      </c>
      <c r="V150" s="35" t="s">
        <v>43</v>
      </c>
      <c r="W150" s="35" t="s">
        <v>43</v>
      </c>
      <c r="X150" s="35" t="s">
        <v>43</v>
      </c>
      <c r="Y150" s="35" t="s">
        <v>43</v>
      </c>
      <c r="Z150" s="35" t="s">
        <v>43</v>
      </c>
      <c r="AA150" s="35" t="s">
        <v>43</v>
      </c>
      <c r="AB150" s="35" t="s">
        <v>43</v>
      </c>
      <c r="AD150" s="40"/>
      <c r="AE150" s="36" t="s">
        <v>43</v>
      </c>
      <c r="AF150" s="36" t="s">
        <v>43</v>
      </c>
      <c r="AG150" s="36" t="s">
        <v>43</v>
      </c>
      <c r="AH150" s="36" t="s">
        <v>43</v>
      </c>
      <c r="AI150" s="36" t="s">
        <v>43</v>
      </c>
      <c r="AJ150" s="36" t="s">
        <v>43</v>
      </c>
      <c r="AK150" s="36" t="s">
        <v>43</v>
      </c>
      <c r="AL150" s="36" t="s">
        <v>43</v>
      </c>
      <c r="AM150" s="36" t="s">
        <v>43</v>
      </c>
      <c r="AN150" s="36" t="s">
        <v>43</v>
      </c>
      <c r="AO150" s="36" t="s">
        <v>43</v>
      </c>
      <c r="AP150" s="36" t="s">
        <v>43</v>
      </c>
      <c r="AQ150" s="36" t="s">
        <v>43</v>
      </c>
      <c r="AR150" s="36" t="s">
        <v>43</v>
      </c>
      <c r="AS150" s="36" t="s">
        <v>43</v>
      </c>
      <c r="AT150" s="36" t="s">
        <v>43</v>
      </c>
      <c r="AU150" s="36" t="s">
        <v>43</v>
      </c>
      <c r="AV150" s="36" t="s">
        <v>43</v>
      </c>
      <c r="AW150" s="36" t="s">
        <v>43</v>
      </c>
      <c r="AX150" s="36" t="s">
        <v>43</v>
      </c>
      <c r="AY150" s="36" t="s">
        <v>43</v>
      </c>
      <c r="AZ150" s="36" t="s">
        <v>43</v>
      </c>
      <c r="BA150" s="36" t="s">
        <v>43</v>
      </c>
      <c r="BB150" s="36" t="s">
        <v>43</v>
      </c>
      <c r="BC150" s="28"/>
    </row>
    <row r="151" spans="1:55" s="7" customFormat="1" ht="15.75" customHeight="1" x14ac:dyDescent="0.25">
      <c r="A151" s="37" t="s">
        <v>234</v>
      </c>
      <c r="B151" s="42" t="s">
        <v>65</v>
      </c>
      <c r="C151" s="39" t="s">
        <v>40</v>
      </c>
      <c r="D151" s="35" t="s">
        <v>43</v>
      </c>
      <c r="E151" s="35" t="s">
        <v>43</v>
      </c>
      <c r="F151" s="35" t="s">
        <v>43</v>
      </c>
      <c r="G151" s="35" t="s">
        <v>43</v>
      </c>
      <c r="H151" s="35" t="s">
        <v>43</v>
      </c>
      <c r="I151" s="35" t="s">
        <v>43</v>
      </c>
      <c r="J151" s="35" t="s">
        <v>43</v>
      </c>
      <c r="K151" s="35" t="s">
        <v>43</v>
      </c>
      <c r="L151" s="35" t="s">
        <v>43</v>
      </c>
      <c r="M151" s="35" t="s">
        <v>43</v>
      </c>
      <c r="N151" s="35" t="s">
        <v>43</v>
      </c>
      <c r="O151" s="35" t="s">
        <v>43</v>
      </c>
      <c r="P151" s="35" t="s">
        <v>43</v>
      </c>
      <c r="Q151" s="35" t="s">
        <v>43</v>
      </c>
      <c r="R151" s="35" t="s">
        <v>43</v>
      </c>
      <c r="S151" s="35" t="s">
        <v>43</v>
      </c>
      <c r="T151" s="35" t="s">
        <v>43</v>
      </c>
      <c r="U151" s="35" t="s">
        <v>43</v>
      </c>
      <c r="V151" s="35" t="s">
        <v>43</v>
      </c>
      <c r="W151" s="35" t="s">
        <v>43</v>
      </c>
      <c r="X151" s="35" t="s">
        <v>43</v>
      </c>
      <c r="Y151" s="35" t="s">
        <v>43</v>
      </c>
      <c r="Z151" s="35" t="s">
        <v>43</v>
      </c>
      <c r="AA151" s="35" t="s">
        <v>43</v>
      </c>
      <c r="AB151" s="35" t="s">
        <v>43</v>
      </c>
      <c r="AD151" s="40"/>
      <c r="AE151" s="36" t="s">
        <v>43</v>
      </c>
      <c r="AF151" s="36" t="s">
        <v>43</v>
      </c>
      <c r="AG151" s="36" t="s">
        <v>43</v>
      </c>
      <c r="AH151" s="36" t="s">
        <v>43</v>
      </c>
      <c r="AI151" s="36" t="s">
        <v>43</v>
      </c>
      <c r="AJ151" s="36" t="s">
        <v>43</v>
      </c>
      <c r="AK151" s="36" t="s">
        <v>43</v>
      </c>
      <c r="AL151" s="36" t="s">
        <v>43</v>
      </c>
      <c r="AM151" s="36" t="s">
        <v>43</v>
      </c>
      <c r="AN151" s="36" t="s">
        <v>43</v>
      </c>
      <c r="AO151" s="36" t="s">
        <v>43</v>
      </c>
      <c r="AP151" s="36" t="s">
        <v>43</v>
      </c>
      <c r="AQ151" s="36" t="s">
        <v>43</v>
      </c>
      <c r="AR151" s="36" t="s">
        <v>43</v>
      </c>
      <c r="AS151" s="36" t="s">
        <v>43</v>
      </c>
      <c r="AT151" s="36" t="s">
        <v>43</v>
      </c>
      <c r="AU151" s="36" t="s">
        <v>43</v>
      </c>
      <c r="AV151" s="36" t="s">
        <v>43</v>
      </c>
      <c r="AW151" s="36" t="s">
        <v>43</v>
      </c>
      <c r="AX151" s="36" t="s">
        <v>43</v>
      </c>
      <c r="AY151" s="36" t="s">
        <v>43</v>
      </c>
      <c r="AZ151" s="36" t="s">
        <v>43</v>
      </c>
      <c r="BA151" s="36" t="s">
        <v>43</v>
      </c>
      <c r="BB151" s="36" t="s">
        <v>43</v>
      </c>
      <c r="BC151" s="28"/>
    </row>
    <row r="152" spans="1:55" s="7" customFormat="1" ht="15.75" customHeight="1" x14ac:dyDescent="0.25">
      <c r="A152" s="37" t="s">
        <v>235</v>
      </c>
      <c r="B152" s="42" t="s">
        <v>67</v>
      </c>
      <c r="C152" s="39" t="s">
        <v>40</v>
      </c>
      <c r="D152" s="35" t="s">
        <v>43</v>
      </c>
      <c r="E152" s="35" t="s">
        <v>43</v>
      </c>
      <c r="F152" s="35" t="s">
        <v>43</v>
      </c>
      <c r="G152" s="35" t="s">
        <v>43</v>
      </c>
      <c r="H152" s="35" t="s">
        <v>43</v>
      </c>
      <c r="I152" s="35" t="s">
        <v>43</v>
      </c>
      <c r="J152" s="35" t="s">
        <v>43</v>
      </c>
      <c r="K152" s="35" t="s">
        <v>43</v>
      </c>
      <c r="L152" s="35" t="s">
        <v>43</v>
      </c>
      <c r="M152" s="35" t="s">
        <v>43</v>
      </c>
      <c r="N152" s="35" t="s">
        <v>43</v>
      </c>
      <c r="O152" s="35" t="s">
        <v>43</v>
      </c>
      <c r="P152" s="35" t="s">
        <v>43</v>
      </c>
      <c r="Q152" s="35" t="s">
        <v>43</v>
      </c>
      <c r="R152" s="35" t="s">
        <v>43</v>
      </c>
      <c r="S152" s="35" t="s">
        <v>43</v>
      </c>
      <c r="T152" s="35" t="s">
        <v>43</v>
      </c>
      <c r="U152" s="35" t="s">
        <v>43</v>
      </c>
      <c r="V152" s="35" t="s">
        <v>43</v>
      </c>
      <c r="W152" s="35" t="s">
        <v>43</v>
      </c>
      <c r="X152" s="35" t="s">
        <v>43</v>
      </c>
      <c r="Y152" s="35" t="s">
        <v>43</v>
      </c>
      <c r="Z152" s="35" t="s">
        <v>43</v>
      </c>
      <c r="AA152" s="35" t="s">
        <v>43</v>
      </c>
      <c r="AB152" s="35" t="s">
        <v>43</v>
      </c>
      <c r="AD152" s="40"/>
      <c r="AE152" s="36" t="s">
        <v>43</v>
      </c>
      <c r="AF152" s="36" t="s">
        <v>43</v>
      </c>
      <c r="AG152" s="36" t="s">
        <v>43</v>
      </c>
      <c r="AH152" s="36" t="s">
        <v>43</v>
      </c>
      <c r="AI152" s="36" t="s">
        <v>43</v>
      </c>
      <c r="AJ152" s="36" t="s">
        <v>43</v>
      </c>
      <c r="AK152" s="36" t="s">
        <v>43</v>
      </c>
      <c r="AL152" s="36" t="s">
        <v>43</v>
      </c>
      <c r="AM152" s="36" t="s">
        <v>43</v>
      </c>
      <c r="AN152" s="36" t="s">
        <v>43</v>
      </c>
      <c r="AO152" s="36" t="s">
        <v>43</v>
      </c>
      <c r="AP152" s="36" t="s">
        <v>43</v>
      </c>
      <c r="AQ152" s="36" t="s">
        <v>43</v>
      </c>
      <c r="AR152" s="36" t="s">
        <v>43</v>
      </c>
      <c r="AS152" s="36" t="s">
        <v>43</v>
      </c>
      <c r="AT152" s="36" t="s">
        <v>43</v>
      </c>
      <c r="AU152" s="36" t="s">
        <v>43</v>
      </c>
      <c r="AV152" s="36" t="s">
        <v>43</v>
      </c>
      <c r="AW152" s="36" t="s">
        <v>43</v>
      </c>
      <c r="AX152" s="36" t="s">
        <v>43</v>
      </c>
      <c r="AY152" s="36" t="s">
        <v>43</v>
      </c>
      <c r="AZ152" s="36" t="s">
        <v>43</v>
      </c>
      <c r="BA152" s="36" t="s">
        <v>43</v>
      </c>
      <c r="BB152" s="36" t="s">
        <v>43</v>
      </c>
      <c r="BC152" s="28"/>
    </row>
    <row r="153" spans="1:55" s="7" customFormat="1" x14ac:dyDescent="0.25">
      <c r="A153" s="37" t="s">
        <v>236</v>
      </c>
      <c r="B153" s="38" t="s">
        <v>69</v>
      </c>
      <c r="C153" s="39" t="s">
        <v>40</v>
      </c>
      <c r="D153" s="35">
        <f t="shared" ref="D153:K153" si="117">D123-D138</f>
        <v>43.843387613145985</v>
      </c>
      <c r="E153" s="35">
        <f t="shared" si="117"/>
        <v>-55.355877460377492</v>
      </c>
      <c r="F153" s="35">
        <f t="shared" si="117"/>
        <v>305.85535601956934</v>
      </c>
      <c r="G153" s="35">
        <f t="shared" si="117"/>
        <v>33.608013517590791</v>
      </c>
      <c r="H153" s="35">
        <f t="shared" si="117"/>
        <v>26.534604524594478</v>
      </c>
      <c r="I153" s="35">
        <f t="shared" si="117"/>
        <v>35.452406980258118</v>
      </c>
      <c r="J153" s="35">
        <f t="shared" si="117"/>
        <v>55.553611363835905</v>
      </c>
      <c r="K153" s="35">
        <f t="shared" si="117"/>
        <v>54.714949443428623</v>
      </c>
      <c r="L153" s="35">
        <v>45.163112231117843</v>
      </c>
      <c r="M153" s="35">
        <f>M123-M138</f>
        <v>22.692401294524874</v>
      </c>
      <c r="N153" s="35">
        <f t="shared" ref="N153" si="118">N123-N138</f>
        <v>24.287369617867999</v>
      </c>
      <c r="O153" s="35">
        <f>O123-O138</f>
        <v>23.996647086582666</v>
      </c>
      <c r="P153" s="35">
        <f t="shared" ref="P153" si="119">P123-P138</f>
        <v>17.33825005477977</v>
      </c>
      <c r="Q153" s="35">
        <f>Q123-Q138</f>
        <v>25.454469488058709</v>
      </c>
      <c r="R153" s="35">
        <f t="shared" ref="R153" si="120">R123-R138</f>
        <v>19.703191276580018</v>
      </c>
      <c r="S153" s="35">
        <f>S123-S138</f>
        <v>26.9963013999457</v>
      </c>
      <c r="T153" s="35">
        <f t="shared" ref="T153" si="121">T123-T138</f>
        <v>17.367473739542937</v>
      </c>
      <c r="U153" s="35">
        <f>U123-U138</f>
        <v>23.42468017639359</v>
      </c>
      <c r="V153" s="35">
        <f t="shared" ref="V153" si="122">V123-V138</f>
        <v>18.088952306437683</v>
      </c>
      <c r="W153" s="35">
        <f>W123-W138</f>
        <v>25.264071425993595</v>
      </c>
      <c r="X153" s="35">
        <f t="shared" ref="X153" si="123">X123-X138</f>
        <v>16.58614337852158</v>
      </c>
      <c r="Y153" s="35">
        <f>Y123-Y138</f>
        <v>27.205792014584986</v>
      </c>
      <c r="Z153" s="35">
        <f t="shared" ref="Z153" si="124">Z123-Z138</f>
        <v>14.964466456464137</v>
      </c>
      <c r="AA153" s="35">
        <f t="shared" ref="AA153:AA158" si="125">H153+J153+K153+M153+O153+Q153+S153+U153+W153+Y153</f>
        <v>311.83752821794315</v>
      </c>
      <c r="AB153" s="35">
        <f t="shared" ref="AB153:AB158" si="126">H153+J153+L153+N153+P153+R153+T153+V153+X153+Z153</f>
        <v>255.58717494974229</v>
      </c>
      <c r="AD153" s="40"/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36">
        <v>0</v>
      </c>
      <c r="AT153" s="36">
        <v>0</v>
      </c>
      <c r="AU153" s="36">
        <v>0</v>
      </c>
      <c r="AV153" s="36">
        <v>0</v>
      </c>
      <c r="AW153" s="36">
        <v>0</v>
      </c>
      <c r="AX153" s="36">
        <v>0</v>
      </c>
      <c r="AY153" s="36">
        <v>0</v>
      </c>
      <c r="AZ153" s="36">
        <v>0</v>
      </c>
      <c r="BA153" s="36">
        <v>0</v>
      </c>
      <c r="BB153" s="36">
        <v>0</v>
      </c>
      <c r="BC153" s="28"/>
    </row>
    <row r="154" spans="1:55" s="30" customFormat="1" x14ac:dyDescent="0.25">
      <c r="A154" s="32" t="s">
        <v>237</v>
      </c>
      <c r="B154" s="33" t="s">
        <v>238</v>
      </c>
      <c r="C154" s="34" t="s">
        <v>40</v>
      </c>
      <c r="D154" s="35">
        <f t="shared" ref="D154:K154" si="127">D155+D156+D157+D158</f>
        <v>27.127064698397</v>
      </c>
      <c r="E154" s="35">
        <f t="shared" si="127"/>
        <v>0</v>
      </c>
      <c r="F154" s="35">
        <f t="shared" si="127"/>
        <v>662.82322448596688</v>
      </c>
      <c r="G154" s="35">
        <f t="shared" si="127"/>
        <v>38.795256177277309</v>
      </c>
      <c r="H154" s="35">
        <f t="shared" si="127"/>
        <v>343.68678989142091</v>
      </c>
      <c r="I154" s="35">
        <f t="shared" si="127"/>
        <v>127.27487412695106</v>
      </c>
      <c r="J154" s="35">
        <f t="shared" si="127"/>
        <v>870.0830019035883</v>
      </c>
      <c r="K154" s="35">
        <f t="shared" si="127"/>
        <v>208.30491501552203</v>
      </c>
      <c r="L154" s="35">
        <v>70.654793667291401</v>
      </c>
      <c r="M154" s="35">
        <f>M155+M156+M157+M158</f>
        <v>451.12513780745962</v>
      </c>
      <c r="N154" s="35">
        <f t="shared" ref="N154" si="128">N155+N156+N157+N158</f>
        <v>453.96091629857642</v>
      </c>
      <c r="O154" s="35">
        <f>O155+O156+O157+O158</f>
        <v>102.70770559906356</v>
      </c>
      <c r="P154" s="35">
        <f t="shared" ref="P154" si="129">P155+P156+P157+P158</f>
        <v>0</v>
      </c>
      <c r="Q154" s="35">
        <f>Q155+Q156+Q157+Q158</f>
        <v>70.866593935860962</v>
      </c>
      <c r="R154" s="35">
        <f t="shared" ref="R154" si="130">R155+R156+R157+R158</f>
        <v>0</v>
      </c>
      <c r="S154" s="35">
        <f>S155+S156+S157+S158</f>
        <v>191.25650087349311</v>
      </c>
      <c r="T154" s="35">
        <f t="shared" ref="T154" si="131">T155+T156+T157+T158</f>
        <v>23.720884858801583</v>
      </c>
      <c r="U154" s="35">
        <f>U155+U156+U157+U158</f>
        <v>190.00890250155848</v>
      </c>
      <c r="V154" s="35">
        <f t="shared" ref="V154" si="132">V155+V156+V157+V158</f>
        <v>144.45262050788403</v>
      </c>
      <c r="W154" s="35">
        <f>W155+W156+W157+W158</f>
        <v>178.24675086103545</v>
      </c>
      <c r="X154" s="35">
        <f t="shared" ref="X154" si="133">X155+X156+X157+X158</f>
        <v>146.08517089077023</v>
      </c>
      <c r="Y154" s="35">
        <f>Y155+Y156+Y157+Y158</f>
        <v>165.13653394817806</v>
      </c>
      <c r="Z154" s="35">
        <f t="shared" ref="Z154" si="134">Z155+Z156+Z157+Z158</f>
        <v>147.66669202942956</v>
      </c>
      <c r="AA154" s="35">
        <f t="shared" si="125"/>
        <v>2771.4228323371804</v>
      </c>
      <c r="AB154" s="35">
        <f t="shared" si="126"/>
        <v>2200.3108700477628</v>
      </c>
      <c r="AD154" s="31"/>
      <c r="AE154" s="36">
        <v>0</v>
      </c>
      <c r="AF154" s="36">
        <v>0</v>
      </c>
      <c r="AG154" s="36">
        <v>0</v>
      </c>
      <c r="AH154" s="36">
        <v>0</v>
      </c>
      <c r="AI154" s="36">
        <v>0</v>
      </c>
      <c r="AJ154" s="36">
        <v>0</v>
      </c>
      <c r="AK154" s="36">
        <v>0</v>
      </c>
      <c r="AL154" s="36">
        <v>0</v>
      </c>
      <c r="AM154" s="36">
        <v>-2.7142732506035827E-12</v>
      </c>
      <c r="AN154" s="36">
        <v>0</v>
      </c>
      <c r="AO154" s="36">
        <v>0</v>
      </c>
      <c r="AP154" s="36">
        <v>0</v>
      </c>
      <c r="AQ154" s="36">
        <v>0</v>
      </c>
      <c r="AR154" s="36">
        <v>0</v>
      </c>
      <c r="AS154" s="36">
        <v>0</v>
      </c>
      <c r="AT154" s="36">
        <v>0</v>
      </c>
      <c r="AU154" s="36">
        <v>0</v>
      </c>
      <c r="AV154" s="36">
        <v>0</v>
      </c>
      <c r="AW154" s="36">
        <v>0</v>
      </c>
      <c r="AX154" s="36">
        <v>0</v>
      </c>
      <c r="AY154" s="36">
        <v>0</v>
      </c>
      <c r="AZ154" s="36">
        <v>0</v>
      </c>
      <c r="BA154" s="36">
        <v>0</v>
      </c>
      <c r="BB154" s="36">
        <v>0</v>
      </c>
      <c r="BC154" s="28"/>
    </row>
    <row r="155" spans="1:55" s="7" customFormat="1" x14ac:dyDescent="0.25">
      <c r="A155" s="37" t="s">
        <v>239</v>
      </c>
      <c r="B155" s="44" t="s">
        <v>240</v>
      </c>
      <c r="C155" s="39" t="s">
        <v>40</v>
      </c>
      <c r="D155" s="35">
        <v>0</v>
      </c>
      <c r="E155" s="35">
        <v>0</v>
      </c>
      <c r="F155" s="35">
        <v>0</v>
      </c>
      <c r="G155" s="35">
        <v>0</v>
      </c>
      <c r="H155" s="35">
        <v>0</v>
      </c>
      <c r="I155" s="35">
        <v>0</v>
      </c>
      <c r="J155" s="35">
        <v>0</v>
      </c>
      <c r="K155" s="35">
        <v>0</v>
      </c>
      <c r="L155" s="35">
        <v>0</v>
      </c>
      <c r="M155" s="35">
        <v>0</v>
      </c>
      <c r="N155" s="35">
        <f t="shared" ref="N155" si="135">IF(N139&gt;0,N382+N398,0)</f>
        <v>0</v>
      </c>
      <c r="O155" s="35">
        <v>0</v>
      </c>
      <c r="P155" s="35">
        <f t="shared" ref="P155" si="136">IF(P139&gt;0,P382+P398,0)</f>
        <v>0</v>
      </c>
      <c r="Q155" s="35">
        <v>0</v>
      </c>
      <c r="R155" s="35">
        <f t="shared" ref="R155" si="137">IF(R139&gt;0,R382+R398,0)</f>
        <v>0</v>
      </c>
      <c r="S155" s="35">
        <v>0</v>
      </c>
      <c r="T155" s="35">
        <f t="shared" ref="T155" si="138">IF(T139&gt;0,T382+T398,0)</f>
        <v>0</v>
      </c>
      <c r="U155" s="35">
        <v>0</v>
      </c>
      <c r="V155" s="35">
        <f t="shared" ref="V155" si="139">IF(V139&gt;0,V382+V398,0)</f>
        <v>0</v>
      </c>
      <c r="W155" s="35">
        <v>0</v>
      </c>
      <c r="X155" s="35">
        <f t="shared" ref="X155" si="140">IF(X139&gt;0,X382+X398,0)</f>
        <v>0</v>
      </c>
      <c r="Y155" s="35">
        <v>0</v>
      </c>
      <c r="Z155" s="35">
        <f t="shared" ref="Z155" si="141">IF(Z139&gt;0,Z382+Z398,0)</f>
        <v>0</v>
      </c>
      <c r="AA155" s="35">
        <f t="shared" si="125"/>
        <v>0</v>
      </c>
      <c r="AB155" s="35">
        <f t="shared" si="126"/>
        <v>0</v>
      </c>
      <c r="AD155" s="40"/>
      <c r="AE155" s="36">
        <v>0</v>
      </c>
      <c r="AF155" s="36">
        <v>0</v>
      </c>
      <c r="AG155" s="36">
        <v>0</v>
      </c>
      <c r="AH155" s="36">
        <v>0</v>
      </c>
      <c r="AI155" s="36">
        <v>0</v>
      </c>
      <c r="AJ155" s="36">
        <v>0</v>
      </c>
      <c r="AK155" s="36">
        <v>0</v>
      </c>
      <c r="AL155" s="36">
        <v>0</v>
      </c>
      <c r="AM155" s="36">
        <v>0</v>
      </c>
      <c r="AN155" s="36">
        <v>0</v>
      </c>
      <c r="AO155" s="36">
        <v>0</v>
      </c>
      <c r="AP155" s="36">
        <v>0</v>
      </c>
      <c r="AQ155" s="36">
        <v>0</v>
      </c>
      <c r="AR155" s="36">
        <v>0</v>
      </c>
      <c r="AS155" s="36">
        <v>0</v>
      </c>
      <c r="AT155" s="36">
        <v>0</v>
      </c>
      <c r="AU155" s="36">
        <v>0</v>
      </c>
      <c r="AV155" s="36">
        <v>0</v>
      </c>
      <c r="AW155" s="36">
        <v>0</v>
      </c>
      <c r="AX155" s="36">
        <v>0</v>
      </c>
      <c r="AY155" s="36">
        <v>0</v>
      </c>
      <c r="AZ155" s="36">
        <v>0</v>
      </c>
      <c r="BA155" s="36">
        <v>0</v>
      </c>
      <c r="BB155" s="36">
        <v>0</v>
      </c>
      <c r="BC155" s="28"/>
    </row>
    <row r="156" spans="1:55" s="7" customFormat="1" x14ac:dyDescent="0.25">
      <c r="A156" s="37" t="s">
        <v>241</v>
      </c>
      <c r="B156" s="44" t="s">
        <v>242</v>
      </c>
      <c r="C156" s="39" t="s">
        <v>40</v>
      </c>
      <c r="D156" s="35">
        <v>0.30207620467149465</v>
      </c>
      <c r="E156" s="35">
        <v>0</v>
      </c>
      <c r="F156" s="35">
        <v>20.789215613782829</v>
      </c>
      <c r="G156" s="35">
        <v>1.2928176728117573</v>
      </c>
      <c r="H156" s="35">
        <v>5.8098627836070005</v>
      </c>
      <c r="I156" s="35">
        <v>1.3205552180454498</v>
      </c>
      <c r="J156" s="35">
        <v>0</v>
      </c>
      <c r="K156" s="35">
        <v>3.7797749406726497</v>
      </c>
      <c r="L156" s="35">
        <v>1.8200922077881923</v>
      </c>
      <c r="M156" s="35">
        <v>0</v>
      </c>
      <c r="N156" s="35">
        <v>0</v>
      </c>
      <c r="O156" s="35">
        <v>0</v>
      </c>
      <c r="P156" s="35">
        <v>0</v>
      </c>
      <c r="Q156" s="35">
        <v>0</v>
      </c>
      <c r="R156" s="35">
        <v>0</v>
      </c>
      <c r="S156" s="35">
        <v>0</v>
      </c>
      <c r="T156" s="35">
        <v>0</v>
      </c>
      <c r="U156" s="35">
        <v>0</v>
      </c>
      <c r="V156" s="35">
        <v>0</v>
      </c>
      <c r="W156" s="35">
        <v>0</v>
      </c>
      <c r="X156" s="35">
        <v>0</v>
      </c>
      <c r="Y156" s="35">
        <v>0</v>
      </c>
      <c r="Z156" s="35">
        <v>0</v>
      </c>
      <c r="AA156" s="35">
        <f t="shared" si="125"/>
        <v>9.5896377242796511</v>
      </c>
      <c r="AB156" s="35">
        <f t="shared" si="126"/>
        <v>7.6299549913951932</v>
      </c>
      <c r="AD156" s="40"/>
      <c r="AE156" s="36">
        <v>0</v>
      </c>
      <c r="AF156" s="36">
        <v>0</v>
      </c>
      <c r="AG156" s="36">
        <v>0</v>
      </c>
      <c r="AH156" s="36">
        <v>0</v>
      </c>
      <c r="AI156" s="36">
        <v>0</v>
      </c>
      <c r="AJ156" s="36">
        <v>0</v>
      </c>
      <c r="AK156" s="36">
        <v>0</v>
      </c>
      <c r="AL156" s="36">
        <v>0</v>
      </c>
      <c r="AM156" s="36">
        <v>-12.300103055801578</v>
      </c>
      <c r="AN156" s="36">
        <v>0</v>
      </c>
      <c r="AO156" s="36">
        <v>0</v>
      </c>
      <c r="AP156" s="36">
        <v>0</v>
      </c>
      <c r="AQ156" s="36">
        <v>0</v>
      </c>
      <c r="AR156" s="36">
        <v>0</v>
      </c>
      <c r="AS156" s="36">
        <v>0</v>
      </c>
      <c r="AT156" s="36">
        <v>0</v>
      </c>
      <c r="AU156" s="36">
        <v>0</v>
      </c>
      <c r="AV156" s="36">
        <v>0</v>
      </c>
      <c r="AW156" s="36">
        <v>0</v>
      </c>
      <c r="AX156" s="36">
        <v>0</v>
      </c>
      <c r="AY156" s="36">
        <v>0</v>
      </c>
      <c r="AZ156" s="36">
        <v>0</v>
      </c>
      <c r="BA156" s="36">
        <v>0</v>
      </c>
      <c r="BB156" s="36">
        <v>0</v>
      </c>
      <c r="BC156" s="28"/>
    </row>
    <row r="157" spans="1:55" s="7" customFormat="1" x14ac:dyDescent="0.25">
      <c r="A157" s="37" t="s">
        <v>243</v>
      </c>
      <c r="B157" s="44" t="s">
        <v>244</v>
      </c>
      <c r="C157" s="39" t="s">
        <v>40</v>
      </c>
      <c r="D157" s="35">
        <v>1.5414344020810988</v>
      </c>
      <c r="E157" s="35">
        <v>0</v>
      </c>
      <c r="F157" s="35">
        <v>263.06935306940528</v>
      </c>
      <c r="G157" s="35">
        <v>12.407263866532777</v>
      </c>
      <c r="H157" s="35">
        <v>27.487194984084987</v>
      </c>
      <c r="I157" s="35">
        <v>61.164447310040629</v>
      </c>
      <c r="J157" s="35">
        <v>0</v>
      </c>
      <c r="K157" s="35">
        <v>66.437617267704624</v>
      </c>
      <c r="L157" s="35">
        <v>158.71697937919933</v>
      </c>
      <c r="M157" s="35">
        <v>107.12549771923464</v>
      </c>
      <c r="N157" s="35">
        <v>19.076618948847997</v>
      </c>
      <c r="O157" s="35">
        <v>48.781455749276219</v>
      </c>
      <c r="P157" s="35">
        <v>0</v>
      </c>
      <c r="Q157" s="35">
        <v>33.237141619304367</v>
      </c>
      <c r="R157" s="35">
        <v>0</v>
      </c>
      <c r="S157" s="35">
        <v>95.628250436747351</v>
      </c>
      <c r="T157" s="35">
        <v>6.7610261547807804</v>
      </c>
      <c r="U157" s="35">
        <v>95.00445125077924</v>
      </c>
      <c r="V157" s="35">
        <v>62.252216154406689</v>
      </c>
      <c r="W157" s="35">
        <v>87.417135157010975</v>
      </c>
      <c r="X157" s="35">
        <v>63.807096767426927</v>
      </c>
      <c r="Y157" s="35">
        <v>77.217398800610965</v>
      </c>
      <c r="Z157" s="35">
        <v>65.255780496775756</v>
      </c>
      <c r="AA157" s="35">
        <f t="shared" si="125"/>
        <v>638.33614298475345</v>
      </c>
      <c r="AB157" s="35">
        <f t="shared" si="126"/>
        <v>403.35691288552243</v>
      </c>
      <c r="AD157" s="40"/>
      <c r="AE157" s="36">
        <v>0</v>
      </c>
      <c r="AF157" s="36">
        <v>0</v>
      </c>
      <c r="AG157" s="36">
        <v>0</v>
      </c>
      <c r="AH157" s="36">
        <v>0</v>
      </c>
      <c r="AI157" s="36">
        <v>0</v>
      </c>
      <c r="AJ157" s="36">
        <v>0</v>
      </c>
      <c r="AK157" s="36">
        <v>0</v>
      </c>
      <c r="AL157" s="36">
        <v>0</v>
      </c>
      <c r="AM157" s="36">
        <v>81.36899999491223</v>
      </c>
      <c r="AN157" s="36">
        <v>0</v>
      </c>
      <c r="AO157" s="36">
        <v>0</v>
      </c>
      <c r="AP157" s="36">
        <v>0</v>
      </c>
      <c r="AQ157" s="36">
        <v>0</v>
      </c>
      <c r="AR157" s="36">
        <v>0</v>
      </c>
      <c r="AS157" s="36">
        <v>0</v>
      </c>
      <c r="AT157" s="36">
        <v>0</v>
      </c>
      <c r="AU157" s="36">
        <v>0</v>
      </c>
      <c r="AV157" s="36">
        <v>0</v>
      </c>
      <c r="AW157" s="36">
        <v>0</v>
      </c>
      <c r="AX157" s="36">
        <v>0</v>
      </c>
      <c r="AY157" s="36">
        <v>0</v>
      </c>
      <c r="AZ157" s="36">
        <v>0</v>
      </c>
      <c r="BA157" s="36">
        <v>0</v>
      </c>
      <c r="BB157" s="36">
        <v>0</v>
      </c>
      <c r="BC157" s="28"/>
    </row>
    <row r="158" spans="1:55" s="7" customFormat="1" ht="18" customHeight="1" x14ac:dyDescent="0.25">
      <c r="A158" s="37" t="s">
        <v>245</v>
      </c>
      <c r="B158" s="44" t="s">
        <v>246</v>
      </c>
      <c r="C158" s="39" t="s">
        <v>40</v>
      </c>
      <c r="D158" s="35">
        <v>25.283554091644405</v>
      </c>
      <c r="E158" s="35">
        <v>0</v>
      </c>
      <c r="F158" s="35">
        <v>378.96465580277885</v>
      </c>
      <c r="G158" s="35">
        <v>25.095174637932775</v>
      </c>
      <c r="H158" s="35">
        <v>310.38973212372895</v>
      </c>
      <c r="I158" s="35">
        <v>64.789871598864991</v>
      </c>
      <c r="J158" s="35">
        <v>870.0830019035883</v>
      </c>
      <c r="K158" s="35">
        <v>138.08752280714475</v>
      </c>
      <c r="L158" s="35">
        <v>-89.882277919696122</v>
      </c>
      <c r="M158" s="35">
        <v>343.99964008822496</v>
      </c>
      <c r="N158" s="35">
        <f t="shared" ref="N158" si="142">IF(N139&gt;0,N139-N155-N156-N157,0)</f>
        <v>434.8842973497284</v>
      </c>
      <c r="O158" s="35">
        <v>53.926249849787339</v>
      </c>
      <c r="P158" s="35">
        <f t="shared" ref="P158" si="143">IF(P139&gt;0,P139-P155-P156-P157,0)</f>
        <v>0</v>
      </c>
      <c r="Q158" s="35">
        <v>37.629452316556595</v>
      </c>
      <c r="R158" s="35">
        <f t="shared" ref="R158" si="144">IF(R139&gt;0,R139-R155-R156-R157,0)</f>
        <v>0</v>
      </c>
      <c r="S158" s="35">
        <v>95.628250436745759</v>
      </c>
      <c r="T158" s="35">
        <f t="shared" ref="T158" si="145">IF(T139&gt;0,T139-T155-T156-T157,0)</f>
        <v>16.959858704020803</v>
      </c>
      <c r="U158" s="35">
        <v>95.00445125077924</v>
      </c>
      <c r="V158" s="35">
        <f t="shared" ref="V158" si="146">IF(V139&gt;0,V139-V155-V156-V157,0)</f>
        <v>82.200404353477353</v>
      </c>
      <c r="W158" s="35">
        <v>90.829615704024476</v>
      </c>
      <c r="X158" s="35">
        <f t="shared" ref="X158" si="147">IF(X139&gt;0,X139-X155-X156-X157,0)</f>
        <v>82.278074123343302</v>
      </c>
      <c r="Y158" s="35">
        <v>87.91913514756709</v>
      </c>
      <c r="Z158" s="35">
        <f t="shared" ref="Z158" si="148">IF(Z139&gt;0,Z139-Z155-Z156-Z157,0)</f>
        <v>82.410911532653799</v>
      </c>
      <c r="AA158" s="35">
        <f t="shared" si="125"/>
        <v>2123.4970516281478</v>
      </c>
      <c r="AB158" s="35">
        <f t="shared" si="126"/>
        <v>1789.3240021708446</v>
      </c>
      <c r="AD158" s="40"/>
      <c r="AE158" s="36">
        <v>0</v>
      </c>
      <c r="AF158" s="36">
        <v>0</v>
      </c>
      <c r="AG158" s="36">
        <v>0</v>
      </c>
      <c r="AH158" s="36">
        <v>0</v>
      </c>
      <c r="AI158" s="36">
        <v>0</v>
      </c>
      <c r="AJ158" s="36">
        <v>0</v>
      </c>
      <c r="AK158" s="36">
        <v>0</v>
      </c>
      <c r="AL158" s="36">
        <v>0</v>
      </c>
      <c r="AM158" s="36">
        <v>-69.068896939113358</v>
      </c>
      <c r="AN158" s="36">
        <v>0</v>
      </c>
      <c r="AO158" s="36">
        <v>0</v>
      </c>
      <c r="AP158" s="36">
        <v>0</v>
      </c>
      <c r="AQ158" s="36">
        <v>0</v>
      </c>
      <c r="AR158" s="36">
        <v>0</v>
      </c>
      <c r="AS158" s="36">
        <v>0</v>
      </c>
      <c r="AT158" s="36">
        <v>0</v>
      </c>
      <c r="AU158" s="36">
        <v>0</v>
      </c>
      <c r="AV158" s="36">
        <v>0</v>
      </c>
      <c r="AW158" s="36">
        <v>0</v>
      </c>
      <c r="AX158" s="36">
        <v>0</v>
      </c>
      <c r="AY158" s="36">
        <v>0</v>
      </c>
      <c r="AZ158" s="36">
        <v>0</v>
      </c>
      <c r="BA158" s="36">
        <v>0</v>
      </c>
      <c r="BB158" s="36">
        <v>0</v>
      </c>
      <c r="BC158" s="28"/>
    </row>
    <row r="159" spans="1:55" s="30" customFormat="1" ht="18" customHeight="1" x14ac:dyDescent="0.25">
      <c r="A159" s="32" t="s">
        <v>247</v>
      </c>
      <c r="B159" s="33" t="s">
        <v>132</v>
      </c>
      <c r="C159" s="34" t="s">
        <v>43</v>
      </c>
      <c r="D159" s="34" t="s">
        <v>43</v>
      </c>
      <c r="E159" s="34" t="s">
        <v>43</v>
      </c>
      <c r="F159" s="34" t="s">
        <v>43</v>
      </c>
      <c r="G159" s="34" t="s">
        <v>43</v>
      </c>
      <c r="H159" s="34" t="s">
        <v>43</v>
      </c>
      <c r="I159" s="34" t="s">
        <v>43</v>
      </c>
      <c r="J159" s="34" t="s">
        <v>43</v>
      </c>
      <c r="K159" s="34" t="s">
        <v>43</v>
      </c>
      <c r="L159" s="34" t="s">
        <v>43</v>
      </c>
      <c r="M159" s="34" t="s">
        <v>43</v>
      </c>
      <c r="N159" s="34" t="s">
        <v>43</v>
      </c>
      <c r="O159" s="34" t="s">
        <v>43</v>
      </c>
      <c r="P159" s="34" t="s">
        <v>43</v>
      </c>
      <c r="Q159" s="34" t="s">
        <v>43</v>
      </c>
      <c r="R159" s="34" t="s">
        <v>43</v>
      </c>
      <c r="S159" s="34" t="s">
        <v>43</v>
      </c>
      <c r="T159" s="34" t="s">
        <v>43</v>
      </c>
      <c r="U159" s="34" t="s">
        <v>43</v>
      </c>
      <c r="V159" s="34" t="s">
        <v>43</v>
      </c>
      <c r="W159" s="34" t="s">
        <v>43</v>
      </c>
      <c r="X159" s="34" t="s">
        <v>43</v>
      </c>
      <c r="Y159" s="34" t="s">
        <v>43</v>
      </c>
      <c r="Z159" s="34" t="s">
        <v>43</v>
      </c>
      <c r="AA159" s="34" t="s">
        <v>43</v>
      </c>
      <c r="AB159" s="34" t="s">
        <v>43</v>
      </c>
      <c r="AD159" s="31"/>
      <c r="AE159" s="36" t="s">
        <v>43</v>
      </c>
      <c r="AF159" s="36" t="s">
        <v>43</v>
      </c>
      <c r="AG159" s="36" t="s">
        <v>43</v>
      </c>
      <c r="AH159" s="36" t="s">
        <v>43</v>
      </c>
      <c r="AI159" s="36" t="s">
        <v>43</v>
      </c>
      <c r="AJ159" s="36" t="s">
        <v>43</v>
      </c>
      <c r="AK159" s="36" t="s">
        <v>43</v>
      </c>
      <c r="AL159" s="36" t="s">
        <v>43</v>
      </c>
      <c r="AM159" s="36" t="s">
        <v>43</v>
      </c>
      <c r="AN159" s="36" t="s">
        <v>43</v>
      </c>
      <c r="AO159" s="36" t="s">
        <v>43</v>
      </c>
      <c r="AP159" s="36" t="s">
        <v>43</v>
      </c>
      <c r="AQ159" s="36" t="s">
        <v>43</v>
      </c>
      <c r="AR159" s="36" t="s">
        <v>43</v>
      </c>
      <c r="AS159" s="36" t="s">
        <v>43</v>
      </c>
      <c r="AT159" s="36" t="s">
        <v>43</v>
      </c>
      <c r="AU159" s="36" t="s">
        <v>43</v>
      </c>
      <c r="AV159" s="36" t="s">
        <v>43</v>
      </c>
      <c r="AW159" s="36" t="s">
        <v>43</v>
      </c>
      <c r="AX159" s="36" t="s">
        <v>43</v>
      </c>
      <c r="AY159" s="36" t="s">
        <v>43</v>
      </c>
      <c r="AZ159" s="36" t="s">
        <v>43</v>
      </c>
      <c r="BA159" s="36" t="s">
        <v>43</v>
      </c>
      <c r="BB159" s="36" t="s">
        <v>43</v>
      </c>
      <c r="BC159" s="28"/>
    </row>
    <row r="160" spans="1:55" s="7" customFormat="1" ht="37.5" customHeight="1" x14ac:dyDescent="0.25">
      <c r="A160" s="37" t="s">
        <v>248</v>
      </c>
      <c r="B160" s="44" t="s">
        <v>249</v>
      </c>
      <c r="C160" s="39" t="s">
        <v>40</v>
      </c>
      <c r="D160" s="35">
        <f t="shared" ref="D160:L160" si="149">D109+D105+D69</f>
        <v>1120.3363096692374</v>
      </c>
      <c r="E160" s="35">
        <f t="shared" si="149"/>
        <v>878.59693357855235</v>
      </c>
      <c r="F160" s="35">
        <f t="shared" si="149"/>
        <v>2125.7614080143103</v>
      </c>
      <c r="G160" s="35">
        <f t="shared" si="149"/>
        <v>1502.041859456559</v>
      </c>
      <c r="H160" s="35">
        <f t="shared" si="149"/>
        <v>1631.8425216023479</v>
      </c>
      <c r="I160" s="35">
        <f t="shared" si="149"/>
        <v>1804.4722194626293</v>
      </c>
      <c r="J160" s="35">
        <f t="shared" si="149"/>
        <v>2072.1809570664409</v>
      </c>
      <c r="K160" s="35">
        <f t="shared" si="149"/>
        <v>1734.6779002479987</v>
      </c>
      <c r="L160" s="35">
        <f t="shared" si="149"/>
        <v>1312.8508618947319</v>
      </c>
      <c r="M160" s="35">
        <f>M109+M105+M69</f>
        <v>1912.7788512833686</v>
      </c>
      <c r="N160" s="35">
        <f t="shared" ref="N160" si="150">N109+N105+N69</f>
        <v>1731.5833993912297</v>
      </c>
      <c r="O160" s="35">
        <f>O109+O105+O69</f>
        <v>1390.8707896550575</v>
      </c>
      <c r="P160" s="35">
        <f t="shared" ref="P160" si="151">P109+P105+P69</f>
        <v>1192.845188256154</v>
      </c>
      <c r="Q160" s="35">
        <f>Q109+Q105+Q69</f>
        <v>1346.6440700632979</v>
      </c>
      <c r="R160" s="35">
        <f t="shared" ref="R160" si="152">R109+R105+R69</f>
        <v>1284.7053610743187</v>
      </c>
      <c r="S160" s="35">
        <f>S109+S105+S69</f>
        <v>1512.7581648186058</v>
      </c>
      <c r="T160" s="35">
        <f t="shared" ref="T160" si="153">T109+T105+T69</f>
        <v>1312.1186920147088</v>
      </c>
      <c r="U160" s="35">
        <f>U109+U105+U69</f>
        <v>1548.1595058889097</v>
      </c>
      <c r="V160" s="35">
        <f t="shared" ref="V160" si="154">V109+V105+V69</f>
        <v>1443.0569788502667</v>
      </c>
      <c r="W160" s="35">
        <f>W109+W105+W69</f>
        <v>1583.917815459444</v>
      </c>
      <c r="X160" s="35">
        <f t="shared" ref="X160" si="155">X109+X105+X69</f>
        <v>1447.9568996619666</v>
      </c>
      <c r="Y160" s="35">
        <f>Y109+Y105+Y69</f>
        <v>1620.0094834044085</v>
      </c>
      <c r="Z160" s="35">
        <f t="shared" ref="Z160" si="156">Z109+Z105+Z69</f>
        <v>1452.9098717593979</v>
      </c>
      <c r="AA160" s="35">
        <f>H160+J160+K160+M160+O160+Q160+S160+U160+W160+Y160</f>
        <v>16353.840059489879</v>
      </c>
      <c r="AB160" s="35">
        <f>H160+J160+L160+N160+P160+R160+T160+V160+X160+Z160</f>
        <v>14882.050731571562</v>
      </c>
      <c r="AD160" s="40"/>
      <c r="AE160" s="36">
        <v>0</v>
      </c>
      <c r="AF160" s="36">
        <v>0</v>
      </c>
      <c r="AG160" s="36">
        <v>0</v>
      </c>
      <c r="AH160" s="36">
        <v>0</v>
      </c>
      <c r="AI160" s="36">
        <v>0</v>
      </c>
      <c r="AJ160" s="36">
        <v>0</v>
      </c>
      <c r="AK160" s="36">
        <v>0</v>
      </c>
      <c r="AL160" s="36">
        <v>0</v>
      </c>
      <c r="AM160" s="36">
        <v>0</v>
      </c>
      <c r="AN160" s="36">
        <v>0</v>
      </c>
      <c r="AO160" s="36">
        <v>0</v>
      </c>
      <c r="AP160" s="36">
        <v>0</v>
      </c>
      <c r="AQ160" s="36">
        <v>0</v>
      </c>
      <c r="AR160" s="36">
        <v>0</v>
      </c>
      <c r="AS160" s="36">
        <v>0</v>
      </c>
      <c r="AT160" s="36">
        <v>0</v>
      </c>
      <c r="AU160" s="36">
        <v>0</v>
      </c>
      <c r="AV160" s="36">
        <v>0</v>
      </c>
      <c r="AW160" s="36">
        <v>0</v>
      </c>
      <c r="AX160" s="36">
        <v>0</v>
      </c>
      <c r="AY160" s="36">
        <v>0</v>
      </c>
      <c r="AZ160" s="36">
        <v>0</v>
      </c>
      <c r="BA160" s="36">
        <v>0</v>
      </c>
      <c r="BB160" s="36">
        <v>0</v>
      </c>
      <c r="BC160" s="28"/>
    </row>
    <row r="161" spans="1:55" s="7" customFormat="1" ht="18" customHeight="1" x14ac:dyDescent="0.25">
      <c r="A161" s="37" t="s">
        <v>250</v>
      </c>
      <c r="B161" s="44" t="s">
        <v>251</v>
      </c>
      <c r="C161" s="39" t="s">
        <v>40</v>
      </c>
      <c r="D161" s="35">
        <v>1101.874</v>
      </c>
      <c r="E161" s="35">
        <v>2634.078</v>
      </c>
      <c r="F161" s="35">
        <v>3619.8817400000003</v>
      </c>
      <c r="G161" s="35">
        <v>2455.8508400000005</v>
      </c>
      <c r="H161" s="35">
        <v>2455.8508400000005</v>
      </c>
      <c r="I161" s="35">
        <v>2651.8508400000005</v>
      </c>
      <c r="J161" s="35">
        <v>2233.7469028340488</v>
      </c>
      <c r="K161" s="35">
        <v>493.13392710546327</v>
      </c>
      <c r="L161" s="35">
        <v>493.13392724256943</v>
      </c>
      <c r="M161" s="35">
        <v>485.32099691743463</v>
      </c>
      <c r="N161" s="35">
        <v>-2.040693752576317E-6</v>
      </c>
      <c r="O161" s="35">
        <v>-3.4867602531002157E-4</v>
      </c>
      <c r="P161" s="35">
        <v>9.5409791178724385E-21</v>
      </c>
      <c r="Q161" s="35">
        <v>-3.4915378072317941E-4</v>
      </c>
      <c r="R161" s="35">
        <v>9.5409791178724385E-21</v>
      </c>
      <c r="S161" s="35">
        <v>-3.4915378072317941E-4</v>
      </c>
      <c r="T161" s="35">
        <v>9.5409791178724385E-21</v>
      </c>
      <c r="U161" s="35">
        <v>-3.4915378072317941E-4</v>
      </c>
      <c r="V161" s="35">
        <v>9.5409791178724385E-21</v>
      </c>
      <c r="W161" s="35">
        <v>-3.4915378072317941E-4</v>
      </c>
      <c r="X161" s="35">
        <v>9.5409791178724385E-21</v>
      </c>
      <c r="Y161" s="35">
        <v>-3.4915378072317941E-4</v>
      </c>
      <c r="Z161" s="35">
        <v>9.5409791178724385E-21</v>
      </c>
      <c r="AA161" s="34" t="s">
        <v>43</v>
      </c>
      <c r="AB161" s="34" t="s">
        <v>43</v>
      </c>
      <c r="AD161" s="40"/>
      <c r="AE161" s="36">
        <v>0</v>
      </c>
      <c r="AF161" s="36">
        <v>0</v>
      </c>
      <c r="AG161" s="36">
        <v>0</v>
      </c>
      <c r="AH161" s="36">
        <v>0</v>
      </c>
      <c r="AI161" s="36">
        <v>0</v>
      </c>
      <c r="AJ161" s="36">
        <v>0</v>
      </c>
      <c r="AK161" s="36">
        <v>0</v>
      </c>
      <c r="AL161" s="36">
        <v>0</v>
      </c>
      <c r="AM161" s="36">
        <v>0</v>
      </c>
      <c r="AN161" s="36">
        <v>0</v>
      </c>
      <c r="AO161" s="36">
        <v>-2.040693752576317E-6</v>
      </c>
      <c r="AP161" s="36">
        <v>0</v>
      </c>
      <c r="AQ161" s="36">
        <v>-4.2204606123709379E-14</v>
      </c>
      <c r="AR161" s="36">
        <v>0</v>
      </c>
      <c r="AS161" s="36">
        <v>-4.2204606123709379E-14</v>
      </c>
      <c r="AT161" s="36">
        <v>0</v>
      </c>
      <c r="AU161" s="36">
        <v>-4.2204606123709379E-14</v>
      </c>
      <c r="AV161" s="36">
        <v>0</v>
      </c>
      <c r="AW161" s="36">
        <v>-4.2204606123709379E-14</v>
      </c>
      <c r="AX161" s="36">
        <v>0</v>
      </c>
      <c r="AY161" s="36">
        <v>-4.2204606123709379E-14</v>
      </c>
      <c r="AZ161" s="36">
        <v>0</v>
      </c>
      <c r="BA161" s="36">
        <v>-4.2204606123709379E-14</v>
      </c>
      <c r="BB161" s="36" t="s">
        <v>43</v>
      </c>
      <c r="BC161" s="28"/>
    </row>
    <row r="162" spans="1:55" s="7" customFormat="1" ht="18" customHeight="1" x14ac:dyDescent="0.25">
      <c r="A162" s="37" t="s">
        <v>252</v>
      </c>
      <c r="B162" s="43" t="s">
        <v>253</v>
      </c>
      <c r="C162" s="39" t="s">
        <v>40</v>
      </c>
      <c r="D162" s="35">
        <v>0</v>
      </c>
      <c r="E162" s="35">
        <v>0</v>
      </c>
      <c r="F162" s="35">
        <v>0</v>
      </c>
      <c r="G162" s="35">
        <v>540.77748100000008</v>
      </c>
      <c r="H162" s="35">
        <v>0</v>
      </c>
      <c r="I162" s="35">
        <v>397.92829129770752</v>
      </c>
      <c r="J162" s="35">
        <v>0</v>
      </c>
      <c r="K162" s="35">
        <v>0</v>
      </c>
      <c r="L162" s="35">
        <v>493.13388146103858</v>
      </c>
      <c r="M162" s="35">
        <v>0</v>
      </c>
      <c r="N162" s="35">
        <v>-2.2170101562437593E-6</v>
      </c>
      <c r="O162" s="35">
        <v>0</v>
      </c>
      <c r="P162" s="35">
        <v>4.7704895589362192E-21</v>
      </c>
      <c r="Q162" s="35">
        <v>0</v>
      </c>
      <c r="R162" s="35">
        <v>4.7704895589362192E-21</v>
      </c>
      <c r="S162" s="35">
        <v>0</v>
      </c>
      <c r="T162" s="35">
        <v>4.7704895589362192E-21</v>
      </c>
      <c r="U162" s="35">
        <v>0</v>
      </c>
      <c r="V162" s="35">
        <v>4.7704895589362192E-21</v>
      </c>
      <c r="W162" s="35">
        <v>0</v>
      </c>
      <c r="X162" s="35">
        <v>4.7704895589362192E-21</v>
      </c>
      <c r="Y162" s="35">
        <v>0</v>
      </c>
      <c r="Z162" s="35">
        <v>4.7704895589362192E-21</v>
      </c>
      <c r="AA162" s="34" t="s">
        <v>43</v>
      </c>
      <c r="AB162" s="34" t="s">
        <v>43</v>
      </c>
      <c r="AD162" s="40"/>
      <c r="AE162" s="36">
        <v>0</v>
      </c>
      <c r="AF162" s="36">
        <v>0</v>
      </c>
      <c r="AG162" s="36">
        <v>0</v>
      </c>
      <c r="AH162" s="36">
        <v>0</v>
      </c>
      <c r="AI162" s="36">
        <v>0</v>
      </c>
      <c r="AJ162" s="36">
        <v>0</v>
      </c>
      <c r="AK162" s="36">
        <v>0</v>
      </c>
      <c r="AL162" s="36">
        <v>0</v>
      </c>
      <c r="AM162" s="36">
        <v>0</v>
      </c>
      <c r="AN162" s="36">
        <v>0</v>
      </c>
      <c r="AO162" s="36">
        <v>-2.2170101562437593E-6</v>
      </c>
      <c r="AP162" s="36">
        <v>0</v>
      </c>
      <c r="AQ162" s="36">
        <v>4.7704895589362192E-21</v>
      </c>
      <c r="AR162" s="36">
        <v>0</v>
      </c>
      <c r="AS162" s="36">
        <v>4.7704895589362192E-21</v>
      </c>
      <c r="AT162" s="36">
        <v>0</v>
      </c>
      <c r="AU162" s="36">
        <v>4.7704895589362192E-21</v>
      </c>
      <c r="AV162" s="36">
        <v>0</v>
      </c>
      <c r="AW162" s="36">
        <v>4.7704895589362192E-21</v>
      </c>
      <c r="AX162" s="36">
        <v>0</v>
      </c>
      <c r="AY162" s="36">
        <v>4.7704895589362192E-21</v>
      </c>
      <c r="AZ162" s="36">
        <v>0</v>
      </c>
      <c r="BA162" s="36">
        <v>4.7704895589362192E-21</v>
      </c>
      <c r="BB162" s="36" t="s">
        <v>43</v>
      </c>
      <c r="BC162" s="28"/>
    </row>
    <row r="163" spans="1:55" s="7" customFormat="1" ht="18" customHeight="1" x14ac:dyDescent="0.25">
      <c r="A163" s="37" t="s">
        <v>254</v>
      </c>
      <c r="B163" s="44" t="s">
        <v>255</v>
      </c>
      <c r="C163" s="39" t="s">
        <v>40</v>
      </c>
      <c r="D163" s="35">
        <v>2634.078</v>
      </c>
      <c r="E163" s="35">
        <v>3619.8817400000003</v>
      </c>
      <c r="F163" s="35">
        <v>2455.8508400000005</v>
      </c>
      <c r="G163" s="35">
        <v>2651.8508400000005</v>
      </c>
      <c r="H163" s="35">
        <v>2233.7484028340468</v>
      </c>
      <c r="I163" s="35">
        <v>2751.7908400000001</v>
      </c>
      <c r="J163" s="35">
        <v>493.13392710546327</v>
      </c>
      <c r="K163" s="35">
        <v>485.32099691743463</v>
      </c>
      <c r="L163" s="35">
        <v>-2.040693752576317E-6</v>
      </c>
      <c r="M163" s="35">
        <v>-3.4867602531002157E-4</v>
      </c>
      <c r="N163" s="35">
        <v>9.5409791178724385E-21</v>
      </c>
      <c r="O163" s="35">
        <v>-3.4915378072317941E-4</v>
      </c>
      <c r="P163" s="35">
        <v>9.5409791178724385E-21</v>
      </c>
      <c r="Q163" s="35">
        <v>-3.4915378072317941E-4</v>
      </c>
      <c r="R163" s="35">
        <v>9.5409791178724385E-21</v>
      </c>
      <c r="S163" s="35">
        <v>-3.4915378072317941E-4</v>
      </c>
      <c r="T163" s="35">
        <v>9.5409791178724385E-21</v>
      </c>
      <c r="U163" s="35">
        <v>-3.4915378072317941E-4</v>
      </c>
      <c r="V163" s="35">
        <v>9.5409791178724385E-21</v>
      </c>
      <c r="W163" s="35">
        <v>-3.4915378072317941E-4</v>
      </c>
      <c r="X163" s="35">
        <v>9.5409791178724385E-21</v>
      </c>
      <c r="Y163" s="35">
        <v>-3.4915378072317941E-4</v>
      </c>
      <c r="Z163" s="35">
        <v>9.5409791178724385E-21</v>
      </c>
      <c r="AA163" s="34" t="s">
        <v>43</v>
      </c>
      <c r="AB163" s="34" t="s">
        <v>43</v>
      </c>
      <c r="AD163" s="40"/>
      <c r="AE163" s="36">
        <v>0</v>
      </c>
      <c r="AF163" s="36">
        <v>0</v>
      </c>
      <c r="AG163" s="36">
        <v>0</v>
      </c>
      <c r="AH163" s="36">
        <v>0</v>
      </c>
      <c r="AI163" s="36">
        <v>0</v>
      </c>
      <c r="AJ163" s="36">
        <v>0</v>
      </c>
      <c r="AK163" s="36">
        <v>0</v>
      </c>
      <c r="AL163" s="36">
        <v>0</v>
      </c>
      <c r="AM163" s="36">
        <v>-2.040693752576317E-6</v>
      </c>
      <c r="AN163" s="36">
        <v>0</v>
      </c>
      <c r="AO163" s="36">
        <v>-4.2204606123709379E-14</v>
      </c>
      <c r="AP163" s="36">
        <v>0</v>
      </c>
      <c r="AQ163" s="36">
        <v>-4.2204606123709379E-14</v>
      </c>
      <c r="AR163" s="36">
        <v>0</v>
      </c>
      <c r="AS163" s="36">
        <v>-4.2204606123709379E-14</v>
      </c>
      <c r="AT163" s="36">
        <v>0</v>
      </c>
      <c r="AU163" s="36">
        <v>-4.2204606123709379E-14</v>
      </c>
      <c r="AV163" s="36">
        <v>0</v>
      </c>
      <c r="AW163" s="36">
        <v>-4.2204606123709379E-14</v>
      </c>
      <c r="AX163" s="36">
        <v>0</v>
      </c>
      <c r="AY163" s="36">
        <v>-4.2204606123709379E-14</v>
      </c>
      <c r="AZ163" s="36">
        <v>0</v>
      </c>
      <c r="BA163" s="36">
        <v>-4.2204606123709379E-14</v>
      </c>
      <c r="BB163" s="36" t="s">
        <v>43</v>
      </c>
      <c r="BC163" s="28"/>
    </row>
    <row r="164" spans="1:55" s="7" customFormat="1" ht="18" customHeight="1" x14ac:dyDescent="0.25">
      <c r="A164" s="37" t="s">
        <v>256</v>
      </c>
      <c r="B164" s="43" t="s">
        <v>257</v>
      </c>
      <c r="C164" s="39" t="s">
        <v>40</v>
      </c>
      <c r="D164" s="35">
        <v>0</v>
      </c>
      <c r="E164" s="35">
        <v>0</v>
      </c>
      <c r="F164" s="35">
        <v>0</v>
      </c>
      <c r="G164" s="35">
        <v>397.92829129770752</v>
      </c>
      <c r="H164" s="35">
        <v>0</v>
      </c>
      <c r="I164" s="35">
        <v>2245.0478912977073</v>
      </c>
      <c r="J164" s="35">
        <v>0</v>
      </c>
      <c r="K164" s="35">
        <v>0</v>
      </c>
      <c r="L164" s="35">
        <v>-2.2170101562437593E-6</v>
      </c>
      <c r="M164" s="35">
        <v>0</v>
      </c>
      <c r="N164" s="35">
        <v>4.7704895589362192E-21</v>
      </c>
      <c r="O164" s="35">
        <v>0</v>
      </c>
      <c r="P164" s="35">
        <v>4.7704895589362192E-21</v>
      </c>
      <c r="Q164" s="35">
        <v>0</v>
      </c>
      <c r="R164" s="35">
        <v>4.7704895589362192E-21</v>
      </c>
      <c r="S164" s="35">
        <v>0</v>
      </c>
      <c r="T164" s="35">
        <v>4.7704895589362192E-21</v>
      </c>
      <c r="U164" s="35">
        <v>0</v>
      </c>
      <c r="V164" s="35">
        <v>4.7704895589362192E-21</v>
      </c>
      <c r="W164" s="35">
        <v>0</v>
      </c>
      <c r="X164" s="35">
        <v>4.7704895589362192E-21</v>
      </c>
      <c r="Y164" s="35">
        <v>0</v>
      </c>
      <c r="Z164" s="35">
        <v>4.7704895589362192E-21</v>
      </c>
      <c r="AA164" s="34" t="s">
        <v>43</v>
      </c>
      <c r="AB164" s="34" t="s">
        <v>43</v>
      </c>
      <c r="AD164" s="40"/>
      <c r="AE164" s="36">
        <v>0</v>
      </c>
      <c r="AF164" s="36">
        <v>0</v>
      </c>
      <c r="AG164" s="36">
        <v>0</v>
      </c>
      <c r="AH164" s="36">
        <v>0</v>
      </c>
      <c r="AI164" s="36">
        <v>0</v>
      </c>
      <c r="AJ164" s="36">
        <v>0</v>
      </c>
      <c r="AK164" s="36">
        <v>0</v>
      </c>
      <c r="AL164" s="36">
        <v>0</v>
      </c>
      <c r="AM164" s="36">
        <v>-2.2170101562437593E-6</v>
      </c>
      <c r="AN164" s="36">
        <v>0</v>
      </c>
      <c r="AO164" s="36">
        <v>4.7704895589362192E-21</v>
      </c>
      <c r="AP164" s="36">
        <v>0</v>
      </c>
      <c r="AQ164" s="36">
        <v>4.7704895589362192E-21</v>
      </c>
      <c r="AR164" s="36">
        <v>0</v>
      </c>
      <c r="AS164" s="36">
        <v>4.7704895589362192E-21</v>
      </c>
      <c r="AT164" s="36">
        <v>0</v>
      </c>
      <c r="AU164" s="36">
        <v>4.7704895589362192E-21</v>
      </c>
      <c r="AV164" s="36">
        <v>0</v>
      </c>
      <c r="AW164" s="36">
        <v>4.7704895589362192E-21</v>
      </c>
      <c r="AX164" s="36">
        <v>0</v>
      </c>
      <c r="AY164" s="36">
        <v>4.7704895589362192E-21</v>
      </c>
      <c r="AZ164" s="36">
        <v>0</v>
      </c>
      <c r="BA164" s="36">
        <v>4.7704895589362192E-21</v>
      </c>
      <c r="BB164" s="36" t="s">
        <v>43</v>
      </c>
      <c r="BC164" s="28"/>
    </row>
    <row r="165" spans="1:55" s="7" customFormat="1" ht="31.5" x14ac:dyDescent="0.25">
      <c r="A165" s="37" t="s">
        <v>258</v>
      </c>
      <c r="B165" s="44" t="s">
        <v>259</v>
      </c>
      <c r="C165" s="34" t="s">
        <v>43</v>
      </c>
      <c r="D165" s="35">
        <f t="shared" ref="D165:L165" si="157">D163/D160</f>
        <v>2.3511493622639725</v>
      </c>
      <c r="E165" s="35">
        <f t="shared" si="157"/>
        <v>4.1200709923447043</v>
      </c>
      <c r="F165" s="35">
        <f t="shared" si="157"/>
        <v>1.155280564761983</v>
      </c>
      <c r="G165" s="35">
        <f t="shared" si="157"/>
        <v>1.7654972951016452</v>
      </c>
      <c r="H165" s="35">
        <f t="shared" si="157"/>
        <v>1.3688504701058237</v>
      </c>
      <c r="I165" s="35">
        <f t="shared" si="157"/>
        <v>1.5249837655131548</v>
      </c>
      <c r="J165" s="35">
        <f t="shared" si="157"/>
        <v>0.23797821586179735</v>
      </c>
      <c r="K165" s="35">
        <f t="shared" si="157"/>
        <v>0.27977585743615607</v>
      </c>
      <c r="L165" s="35">
        <f t="shared" si="157"/>
        <v>-1.5543987605958136E-9</v>
      </c>
      <c r="M165" s="35">
        <f>M163/M160</f>
        <v>-1.8228768321862157E-7</v>
      </c>
      <c r="N165" s="35">
        <f t="shared" ref="N165" si="158">N163/N160</f>
        <v>5.5099737738458029E-24</v>
      </c>
      <c r="O165" s="35">
        <f>O163/O160</f>
        <v>-2.510325066282909E-7</v>
      </c>
      <c r="P165" s="35">
        <f t="shared" ref="P165" si="159">P163/P160</f>
        <v>7.998505767391828E-24</v>
      </c>
      <c r="Q165" s="35">
        <f>Q163/Q160</f>
        <v>-2.5927696002609487E-7</v>
      </c>
      <c r="R165" s="35">
        <f t="shared" ref="R165" si="160">R163/R160</f>
        <v>7.4265893230911053E-24</v>
      </c>
      <c r="S165" s="35">
        <f>S163/S160</f>
        <v>-2.3080607914950259E-7</v>
      </c>
      <c r="T165" s="35">
        <f t="shared" ref="T165" si="161">T163/T160</f>
        <v>7.2714299216503229E-24</v>
      </c>
      <c r="U165" s="35">
        <f>U163/U160</f>
        <v>-2.2552829950341914E-7</v>
      </c>
      <c r="V165" s="35">
        <f t="shared" ref="V165" si="162">V163/V160</f>
        <v>6.6116440706825495E-24</v>
      </c>
      <c r="W165" s="35">
        <f>W163/W160</f>
        <v>-2.2043680380089737E-7</v>
      </c>
      <c r="X165" s="35">
        <f t="shared" ref="X165" si="163">X163/X160</f>
        <v>6.5892701088684558E-24</v>
      </c>
      <c r="Y165" s="35">
        <f>Y163/Y160</f>
        <v>-2.155257634600025E-7</v>
      </c>
      <c r="Z165" s="35">
        <f t="shared" ref="Z165" si="164">Z163/Z160</f>
        <v>6.5668072764340236E-24</v>
      </c>
      <c r="AA165" s="34" t="s">
        <v>43</v>
      </c>
      <c r="AB165" s="34" t="s">
        <v>43</v>
      </c>
      <c r="AD165" s="40"/>
      <c r="AE165" s="36">
        <v>0</v>
      </c>
      <c r="AF165" s="36">
        <v>0</v>
      </c>
      <c r="AG165" s="36">
        <v>0</v>
      </c>
      <c r="AH165" s="36">
        <v>0</v>
      </c>
      <c r="AI165" s="36">
        <v>0</v>
      </c>
      <c r="AJ165" s="36">
        <v>0</v>
      </c>
      <c r="AK165" s="36">
        <v>0</v>
      </c>
      <c r="AL165" s="36">
        <v>0</v>
      </c>
      <c r="AM165" s="36">
        <v>-1.5543987605958136E-9</v>
      </c>
      <c r="AN165" s="36">
        <v>0</v>
      </c>
      <c r="AO165" s="36">
        <v>-2.4373418074201444E-17</v>
      </c>
      <c r="AP165" s="36">
        <v>0</v>
      </c>
      <c r="AQ165" s="36">
        <v>-3.5381461516736463E-17</v>
      </c>
      <c r="AR165" s="36">
        <v>0</v>
      </c>
      <c r="AS165" s="36">
        <v>-3.2851584030455285E-17</v>
      </c>
      <c r="AT165" s="36">
        <v>0</v>
      </c>
      <c r="AU165" s="36">
        <v>-3.2165235035944646E-17</v>
      </c>
      <c r="AV165" s="36">
        <v>0</v>
      </c>
      <c r="AW165" s="36">
        <v>-2.9246666446487265E-17</v>
      </c>
      <c r="AX165" s="36">
        <v>0</v>
      </c>
      <c r="AY165" s="36">
        <v>-2.9147695027084207E-17</v>
      </c>
      <c r="AZ165" s="36">
        <v>0</v>
      </c>
      <c r="BA165" s="36">
        <v>-2.9048330487700384E-17</v>
      </c>
      <c r="BB165" s="36" t="s">
        <v>43</v>
      </c>
      <c r="BC165" s="28"/>
    </row>
    <row r="166" spans="1:55" s="30" customFormat="1" x14ac:dyDescent="0.25">
      <c r="A166" s="47" t="s">
        <v>260</v>
      </c>
      <c r="B166" s="47"/>
      <c r="C166" s="47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D166" s="31"/>
      <c r="AE166" s="36">
        <v>0</v>
      </c>
      <c r="AF166" s="36">
        <v>0</v>
      </c>
      <c r="AG166" s="36">
        <v>0</v>
      </c>
      <c r="AH166" s="36">
        <v>0</v>
      </c>
      <c r="AI166" s="36">
        <v>0</v>
      </c>
      <c r="AJ166" s="36">
        <v>0</v>
      </c>
      <c r="AK166" s="36">
        <v>0</v>
      </c>
      <c r="AL166" s="36">
        <v>0</v>
      </c>
      <c r="AM166" s="36">
        <v>0</v>
      </c>
      <c r="AN166" s="36">
        <v>0</v>
      </c>
      <c r="AO166" s="36">
        <v>0</v>
      </c>
      <c r="AP166" s="36">
        <v>0</v>
      </c>
      <c r="AQ166" s="36">
        <v>0</v>
      </c>
      <c r="AR166" s="36">
        <v>0</v>
      </c>
      <c r="AS166" s="36">
        <v>0</v>
      </c>
      <c r="AT166" s="36">
        <v>0</v>
      </c>
      <c r="AU166" s="36">
        <v>0</v>
      </c>
      <c r="AV166" s="36">
        <v>0</v>
      </c>
      <c r="AW166" s="36">
        <v>0</v>
      </c>
      <c r="AX166" s="36">
        <v>0</v>
      </c>
      <c r="AY166" s="36">
        <v>0</v>
      </c>
      <c r="AZ166" s="36">
        <v>0</v>
      </c>
      <c r="BA166" s="36">
        <v>0</v>
      </c>
      <c r="BB166" s="36">
        <v>0</v>
      </c>
      <c r="BC166" s="28"/>
    </row>
    <row r="167" spans="1:55" s="30" customFormat="1" ht="31.5" customHeight="1" x14ac:dyDescent="0.25">
      <c r="A167" s="32" t="s">
        <v>261</v>
      </c>
      <c r="B167" s="33" t="s">
        <v>262</v>
      </c>
      <c r="C167" s="34" t="s">
        <v>40</v>
      </c>
      <c r="D167" s="35">
        <f>D173+D175+D184+D176</f>
        <v>6046.0320756600004</v>
      </c>
      <c r="E167" s="35">
        <f>E173+E175+E184+E176</f>
        <v>6356.6889357199998</v>
      </c>
      <c r="F167" s="35">
        <f t="shared" ref="F167:Z167" si="165">F173+F175+F184+F176</f>
        <v>9037.623229116798</v>
      </c>
      <c r="G167" s="35">
        <f t="shared" si="165"/>
        <v>8053.3246376817015</v>
      </c>
      <c r="H167" s="35">
        <f t="shared" si="165"/>
        <v>8747.4355871170774</v>
      </c>
      <c r="I167" s="35">
        <f t="shared" si="165"/>
        <v>8294.7286974311392</v>
      </c>
      <c r="J167" s="35">
        <f t="shared" si="165"/>
        <v>9470.9212009659423</v>
      </c>
      <c r="K167" s="35">
        <f t="shared" si="165"/>
        <v>8829.973790675991</v>
      </c>
      <c r="L167" s="35">
        <f t="shared" si="165"/>
        <v>17866.968998365068</v>
      </c>
      <c r="M167" s="35">
        <f t="shared" si="165"/>
        <v>8765.4157738690647</v>
      </c>
      <c r="N167" s="35">
        <f t="shared" si="165"/>
        <v>9328.1458657813018</v>
      </c>
      <c r="O167" s="35">
        <f t="shared" si="165"/>
        <v>8715.4691077761618</v>
      </c>
      <c r="P167" s="35">
        <f t="shared" si="165"/>
        <v>8309.8664592758505</v>
      </c>
      <c r="Q167" s="35">
        <f>Q173+Q175+Q184+Q176</f>
        <v>8906.4394671161263</v>
      </c>
      <c r="R167" s="35">
        <f t="shared" si="165"/>
        <v>8610.9223323714377</v>
      </c>
      <c r="S167" s="35">
        <f t="shared" si="165"/>
        <v>9142.2047276810408</v>
      </c>
      <c r="T167" s="35">
        <f t="shared" si="165"/>
        <v>8869.7758167743505</v>
      </c>
      <c r="U167" s="35">
        <f t="shared" si="165"/>
        <v>9416.7193379373075</v>
      </c>
      <c r="V167" s="35">
        <f t="shared" si="165"/>
        <v>9200.7515421135267</v>
      </c>
      <c r="W167" s="35">
        <f>W173+W175+W184+W176</f>
        <v>9699.495145771265</v>
      </c>
      <c r="X167" s="35">
        <f t="shared" si="165"/>
        <v>9476.7206190279212</v>
      </c>
      <c r="Y167" s="35">
        <f t="shared" si="165"/>
        <v>9990.7542278402416</v>
      </c>
      <c r="Z167" s="35">
        <f t="shared" si="165"/>
        <v>9765.9701945582256</v>
      </c>
      <c r="AA167" s="35">
        <f>H167+J167+K167+M167+O167+Q167+S167+U167+W167+Y167</f>
        <v>91684.828366750211</v>
      </c>
      <c r="AB167" s="35">
        <f>H167+J167+L167+N167+P167+R167+T167+V167+X167+Z167</f>
        <v>99647.478616350709</v>
      </c>
      <c r="AD167" s="49">
        <v>0</v>
      </c>
      <c r="AE167" s="36">
        <v>0</v>
      </c>
      <c r="AF167" s="36">
        <v>0</v>
      </c>
      <c r="AG167" s="36">
        <v>0</v>
      </c>
      <c r="AH167" s="36">
        <v>0</v>
      </c>
      <c r="AI167" s="36">
        <v>0</v>
      </c>
      <c r="AJ167" s="36">
        <v>0</v>
      </c>
      <c r="AK167" s="36">
        <v>0</v>
      </c>
      <c r="AL167" s="36">
        <v>0</v>
      </c>
      <c r="AM167" s="36">
        <v>-8.6397781272244174</v>
      </c>
      <c r="AN167" s="36">
        <v>0</v>
      </c>
      <c r="AO167" s="36">
        <v>-29.686612346942638</v>
      </c>
      <c r="AP167" s="36">
        <v>0</v>
      </c>
      <c r="AQ167" s="36">
        <v>10</v>
      </c>
      <c r="AR167" s="36">
        <v>0</v>
      </c>
      <c r="AS167" s="36">
        <v>0</v>
      </c>
      <c r="AT167" s="36">
        <v>0</v>
      </c>
      <c r="AU167" s="36">
        <v>0</v>
      </c>
      <c r="AV167" s="36">
        <v>0</v>
      </c>
      <c r="AW167" s="36">
        <v>0</v>
      </c>
      <c r="AX167" s="36">
        <v>0</v>
      </c>
      <c r="AY167" s="36">
        <v>0</v>
      </c>
      <c r="AZ167" s="36">
        <v>0</v>
      </c>
      <c r="BA167" s="36">
        <v>5</v>
      </c>
      <c r="BB167" s="36">
        <v>0</v>
      </c>
      <c r="BC167" s="28"/>
    </row>
    <row r="168" spans="1:55" s="7" customFormat="1" ht="15.75" customHeight="1" x14ac:dyDescent="0.25">
      <c r="A168" s="37" t="s">
        <v>263</v>
      </c>
      <c r="B168" s="38" t="s">
        <v>42</v>
      </c>
      <c r="C168" s="39" t="s">
        <v>40</v>
      </c>
      <c r="D168" s="35" t="s">
        <v>43</v>
      </c>
      <c r="E168" s="35" t="s">
        <v>43</v>
      </c>
      <c r="F168" s="35" t="s">
        <v>43</v>
      </c>
      <c r="G168" s="35" t="s">
        <v>43</v>
      </c>
      <c r="H168" s="35" t="s">
        <v>43</v>
      </c>
      <c r="I168" s="35" t="s">
        <v>43</v>
      </c>
      <c r="J168" s="35" t="s">
        <v>43</v>
      </c>
      <c r="K168" s="35" t="s">
        <v>43</v>
      </c>
      <c r="L168" s="35" t="s">
        <v>43</v>
      </c>
      <c r="M168" s="35" t="s">
        <v>43</v>
      </c>
      <c r="N168" s="35" t="s">
        <v>43</v>
      </c>
      <c r="O168" s="35" t="s">
        <v>43</v>
      </c>
      <c r="P168" s="35" t="s">
        <v>43</v>
      </c>
      <c r="Q168" s="35" t="s">
        <v>43</v>
      </c>
      <c r="R168" s="35" t="s">
        <v>43</v>
      </c>
      <c r="S168" s="35" t="s">
        <v>43</v>
      </c>
      <c r="T168" s="35" t="s">
        <v>43</v>
      </c>
      <c r="U168" s="35" t="s">
        <v>43</v>
      </c>
      <c r="V168" s="35" t="s">
        <v>43</v>
      </c>
      <c r="W168" s="35" t="s">
        <v>43</v>
      </c>
      <c r="X168" s="35" t="s">
        <v>43</v>
      </c>
      <c r="Y168" s="35" t="s">
        <v>43</v>
      </c>
      <c r="Z168" s="35" t="s">
        <v>43</v>
      </c>
      <c r="AA168" s="35" t="s">
        <v>43</v>
      </c>
      <c r="AB168" s="35" t="s">
        <v>43</v>
      </c>
      <c r="AD168" s="49"/>
      <c r="AE168" s="36" t="s">
        <v>43</v>
      </c>
      <c r="AF168" s="36" t="s">
        <v>43</v>
      </c>
      <c r="AG168" s="36" t="s">
        <v>43</v>
      </c>
      <c r="AH168" s="36" t="s">
        <v>43</v>
      </c>
      <c r="AI168" s="36" t="s">
        <v>43</v>
      </c>
      <c r="AJ168" s="36" t="s">
        <v>43</v>
      </c>
      <c r="AK168" s="36" t="s">
        <v>43</v>
      </c>
      <c r="AL168" s="36" t="s">
        <v>43</v>
      </c>
      <c r="AM168" s="36" t="s">
        <v>43</v>
      </c>
      <c r="AN168" s="36" t="s">
        <v>43</v>
      </c>
      <c r="AO168" s="36" t="s">
        <v>43</v>
      </c>
      <c r="AP168" s="36" t="s">
        <v>43</v>
      </c>
      <c r="AQ168" s="36" t="s">
        <v>43</v>
      </c>
      <c r="AR168" s="36" t="s">
        <v>43</v>
      </c>
      <c r="AS168" s="36" t="s">
        <v>43</v>
      </c>
      <c r="AT168" s="36" t="s">
        <v>43</v>
      </c>
      <c r="AU168" s="36" t="s">
        <v>43</v>
      </c>
      <c r="AV168" s="36" t="s">
        <v>43</v>
      </c>
      <c r="AW168" s="36" t="s">
        <v>43</v>
      </c>
      <c r="AX168" s="36" t="s">
        <v>43</v>
      </c>
      <c r="AY168" s="36" t="s">
        <v>43</v>
      </c>
      <c r="AZ168" s="36" t="s">
        <v>43</v>
      </c>
      <c r="BA168" s="36" t="s">
        <v>43</v>
      </c>
      <c r="BB168" s="36" t="s">
        <v>43</v>
      </c>
      <c r="BC168" s="28"/>
    </row>
    <row r="169" spans="1:55" s="7" customFormat="1" ht="31.5" customHeight="1" x14ac:dyDescent="0.25">
      <c r="A169" s="37" t="s">
        <v>264</v>
      </c>
      <c r="B169" s="43" t="s">
        <v>45</v>
      </c>
      <c r="C169" s="39" t="s">
        <v>40</v>
      </c>
      <c r="D169" s="35" t="s">
        <v>43</v>
      </c>
      <c r="E169" s="35" t="s">
        <v>43</v>
      </c>
      <c r="F169" s="35" t="s">
        <v>43</v>
      </c>
      <c r="G169" s="35" t="s">
        <v>43</v>
      </c>
      <c r="H169" s="35" t="s">
        <v>43</v>
      </c>
      <c r="I169" s="35" t="s">
        <v>43</v>
      </c>
      <c r="J169" s="35" t="s">
        <v>43</v>
      </c>
      <c r="K169" s="35" t="s">
        <v>43</v>
      </c>
      <c r="L169" s="35" t="s">
        <v>43</v>
      </c>
      <c r="M169" s="35" t="s">
        <v>43</v>
      </c>
      <c r="N169" s="35" t="s">
        <v>43</v>
      </c>
      <c r="O169" s="35" t="s">
        <v>43</v>
      </c>
      <c r="P169" s="35" t="s">
        <v>43</v>
      </c>
      <c r="Q169" s="35" t="s">
        <v>43</v>
      </c>
      <c r="R169" s="35" t="s">
        <v>43</v>
      </c>
      <c r="S169" s="35" t="s">
        <v>43</v>
      </c>
      <c r="T169" s="35" t="s">
        <v>43</v>
      </c>
      <c r="U169" s="35" t="s">
        <v>43</v>
      </c>
      <c r="V169" s="35" t="s">
        <v>43</v>
      </c>
      <c r="W169" s="35" t="s">
        <v>43</v>
      </c>
      <c r="X169" s="35" t="s">
        <v>43</v>
      </c>
      <c r="Y169" s="35" t="s">
        <v>43</v>
      </c>
      <c r="Z169" s="35" t="s">
        <v>43</v>
      </c>
      <c r="AA169" s="35" t="s">
        <v>43</v>
      </c>
      <c r="AB169" s="35" t="s">
        <v>43</v>
      </c>
      <c r="AD169" s="49"/>
      <c r="AE169" s="36" t="s">
        <v>43</v>
      </c>
      <c r="AF169" s="36" t="s">
        <v>43</v>
      </c>
      <c r="AG169" s="36" t="s">
        <v>43</v>
      </c>
      <c r="AH169" s="36" t="s">
        <v>43</v>
      </c>
      <c r="AI169" s="36" t="s">
        <v>43</v>
      </c>
      <c r="AJ169" s="36" t="s">
        <v>43</v>
      </c>
      <c r="AK169" s="36" t="s">
        <v>43</v>
      </c>
      <c r="AL169" s="36" t="s">
        <v>43</v>
      </c>
      <c r="AM169" s="36" t="s">
        <v>43</v>
      </c>
      <c r="AN169" s="36" t="s">
        <v>43</v>
      </c>
      <c r="AO169" s="36" t="s">
        <v>43</v>
      </c>
      <c r="AP169" s="36" t="s">
        <v>43</v>
      </c>
      <c r="AQ169" s="36" t="s">
        <v>43</v>
      </c>
      <c r="AR169" s="36" t="s">
        <v>43</v>
      </c>
      <c r="AS169" s="36" t="s">
        <v>43</v>
      </c>
      <c r="AT169" s="36" t="s">
        <v>43</v>
      </c>
      <c r="AU169" s="36" t="s">
        <v>43</v>
      </c>
      <c r="AV169" s="36" t="s">
        <v>43</v>
      </c>
      <c r="AW169" s="36" t="s">
        <v>43</v>
      </c>
      <c r="AX169" s="36" t="s">
        <v>43</v>
      </c>
      <c r="AY169" s="36" t="s">
        <v>43</v>
      </c>
      <c r="AZ169" s="36" t="s">
        <v>43</v>
      </c>
      <c r="BA169" s="36" t="s">
        <v>43</v>
      </c>
      <c r="BB169" s="36" t="s">
        <v>43</v>
      </c>
      <c r="BC169" s="28"/>
    </row>
    <row r="170" spans="1:55" s="7" customFormat="1" ht="31.5" customHeight="1" x14ac:dyDescent="0.25">
      <c r="A170" s="37" t="s">
        <v>265</v>
      </c>
      <c r="B170" s="43" t="s">
        <v>47</v>
      </c>
      <c r="C170" s="39" t="s">
        <v>40</v>
      </c>
      <c r="D170" s="35" t="s">
        <v>43</v>
      </c>
      <c r="E170" s="35" t="s">
        <v>43</v>
      </c>
      <c r="F170" s="35" t="s">
        <v>43</v>
      </c>
      <c r="G170" s="35" t="s">
        <v>43</v>
      </c>
      <c r="H170" s="35" t="s">
        <v>43</v>
      </c>
      <c r="I170" s="35" t="s">
        <v>43</v>
      </c>
      <c r="J170" s="35" t="s">
        <v>43</v>
      </c>
      <c r="K170" s="35" t="s">
        <v>43</v>
      </c>
      <c r="L170" s="35" t="s">
        <v>43</v>
      </c>
      <c r="M170" s="35" t="s">
        <v>43</v>
      </c>
      <c r="N170" s="35" t="s">
        <v>43</v>
      </c>
      <c r="O170" s="35" t="s">
        <v>43</v>
      </c>
      <c r="P170" s="35" t="s">
        <v>43</v>
      </c>
      <c r="Q170" s="35" t="s">
        <v>43</v>
      </c>
      <c r="R170" s="35" t="s">
        <v>43</v>
      </c>
      <c r="S170" s="35" t="s">
        <v>43</v>
      </c>
      <c r="T170" s="35" t="s">
        <v>43</v>
      </c>
      <c r="U170" s="35" t="s">
        <v>43</v>
      </c>
      <c r="V170" s="35" t="s">
        <v>43</v>
      </c>
      <c r="W170" s="35" t="s">
        <v>43</v>
      </c>
      <c r="X170" s="35" t="s">
        <v>43</v>
      </c>
      <c r="Y170" s="35" t="s">
        <v>43</v>
      </c>
      <c r="Z170" s="35" t="s">
        <v>43</v>
      </c>
      <c r="AA170" s="35" t="s">
        <v>43</v>
      </c>
      <c r="AB170" s="35" t="s">
        <v>43</v>
      </c>
      <c r="AD170" s="49"/>
      <c r="AE170" s="36" t="s">
        <v>43</v>
      </c>
      <c r="AF170" s="36" t="s">
        <v>43</v>
      </c>
      <c r="AG170" s="36" t="s">
        <v>43</v>
      </c>
      <c r="AH170" s="36" t="s">
        <v>43</v>
      </c>
      <c r="AI170" s="36" t="s">
        <v>43</v>
      </c>
      <c r="AJ170" s="36" t="s">
        <v>43</v>
      </c>
      <c r="AK170" s="36" t="s">
        <v>43</v>
      </c>
      <c r="AL170" s="36" t="s">
        <v>43</v>
      </c>
      <c r="AM170" s="36" t="s">
        <v>43</v>
      </c>
      <c r="AN170" s="36" t="s">
        <v>43</v>
      </c>
      <c r="AO170" s="36" t="s">
        <v>43</v>
      </c>
      <c r="AP170" s="36" t="s">
        <v>43</v>
      </c>
      <c r="AQ170" s="36" t="s">
        <v>43</v>
      </c>
      <c r="AR170" s="36" t="s">
        <v>43</v>
      </c>
      <c r="AS170" s="36" t="s">
        <v>43</v>
      </c>
      <c r="AT170" s="36" t="s">
        <v>43</v>
      </c>
      <c r="AU170" s="36" t="s">
        <v>43</v>
      </c>
      <c r="AV170" s="36" t="s">
        <v>43</v>
      </c>
      <c r="AW170" s="36" t="s">
        <v>43</v>
      </c>
      <c r="AX170" s="36" t="s">
        <v>43</v>
      </c>
      <c r="AY170" s="36" t="s">
        <v>43</v>
      </c>
      <c r="AZ170" s="36" t="s">
        <v>43</v>
      </c>
      <c r="BA170" s="36" t="s">
        <v>43</v>
      </c>
      <c r="BB170" s="36" t="s">
        <v>43</v>
      </c>
      <c r="BC170" s="28"/>
    </row>
    <row r="171" spans="1:55" s="7" customFormat="1" ht="31.5" customHeight="1" x14ac:dyDescent="0.25">
      <c r="A171" s="37" t="s">
        <v>266</v>
      </c>
      <c r="B171" s="43" t="s">
        <v>49</v>
      </c>
      <c r="C171" s="39" t="s">
        <v>40</v>
      </c>
      <c r="D171" s="35" t="s">
        <v>43</v>
      </c>
      <c r="E171" s="35" t="s">
        <v>43</v>
      </c>
      <c r="F171" s="35" t="s">
        <v>43</v>
      </c>
      <c r="G171" s="35" t="s">
        <v>43</v>
      </c>
      <c r="H171" s="35" t="s">
        <v>43</v>
      </c>
      <c r="I171" s="35" t="s">
        <v>43</v>
      </c>
      <c r="J171" s="35" t="s">
        <v>43</v>
      </c>
      <c r="K171" s="35" t="s">
        <v>43</v>
      </c>
      <c r="L171" s="35" t="s">
        <v>43</v>
      </c>
      <c r="M171" s="35" t="s">
        <v>43</v>
      </c>
      <c r="N171" s="35" t="s">
        <v>43</v>
      </c>
      <c r="O171" s="35" t="s">
        <v>43</v>
      </c>
      <c r="P171" s="35" t="s">
        <v>43</v>
      </c>
      <c r="Q171" s="35" t="s">
        <v>43</v>
      </c>
      <c r="R171" s="35" t="s">
        <v>43</v>
      </c>
      <c r="S171" s="35" t="s">
        <v>43</v>
      </c>
      <c r="T171" s="35" t="s">
        <v>43</v>
      </c>
      <c r="U171" s="35" t="s">
        <v>43</v>
      </c>
      <c r="V171" s="35" t="s">
        <v>43</v>
      </c>
      <c r="W171" s="35" t="s">
        <v>43</v>
      </c>
      <c r="X171" s="35" t="s">
        <v>43</v>
      </c>
      <c r="Y171" s="35" t="s">
        <v>43</v>
      </c>
      <c r="Z171" s="35" t="s">
        <v>43</v>
      </c>
      <c r="AA171" s="35" t="s">
        <v>43</v>
      </c>
      <c r="AB171" s="35" t="s">
        <v>43</v>
      </c>
      <c r="AD171" s="49"/>
      <c r="AE171" s="36" t="s">
        <v>43</v>
      </c>
      <c r="AF171" s="36" t="s">
        <v>43</v>
      </c>
      <c r="AG171" s="36" t="s">
        <v>43</v>
      </c>
      <c r="AH171" s="36" t="s">
        <v>43</v>
      </c>
      <c r="AI171" s="36" t="s">
        <v>43</v>
      </c>
      <c r="AJ171" s="36" t="s">
        <v>43</v>
      </c>
      <c r="AK171" s="36" t="s">
        <v>43</v>
      </c>
      <c r="AL171" s="36" t="s">
        <v>43</v>
      </c>
      <c r="AM171" s="36" t="s">
        <v>43</v>
      </c>
      <c r="AN171" s="36" t="s">
        <v>43</v>
      </c>
      <c r="AO171" s="36" t="s">
        <v>43</v>
      </c>
      <c r="AP171" s="36" t="s">
        <v>43</v>
      </c>
      <c r="AQ171" s="36" t="s">
        <v>43</v>
      </c>
      <c r="AR171" s="36" t="s">
        <v>43</v>
      </c>
      <c r="AS171" s="36" t="s">
        <v>43</v>
      </c>
      <c r="AT171" s="36" t="s">
        <v>43</v>
      </c>
      <c r="AU171" s="36" t="s">
        <v>43</v>
      </c>
      <c r="AV171" s="36" t="s">
        <v>43</v>
      </c>
      <c r="AW171" s="36" t="s">
        <v>43</v>
      </c>
      <c r="AX171" s="36" t="s">
        <v>43</v>
      </c>
      <c r="AY171" s="36" t="s">
        <v>43</v>
      </c>
      <c r="AZ171" s="36" t="s">
        <v>43</v>
      </c>
      <c r="BA171" s="36" t="s">
        <v>43</v>
      </c>
      <c r="BB171" s="36" t="s">
        <v>43</v>
      </c>
      <c r="BC171" s="28"/>
    </row>
    <row r="172" spans="1:55" s="7" customFormat="1" ht="15.75" customHeight="1" x14ac:dyDescent="0.25">
      <c r="A172" s="37" t="s">
        <v>267</v>
      </c>
      <c r="B172" s="38" t="s">
        <v>51</v>
      </c>
      <c r="C172" s="39" t="s">
        <v>40</v>
      </c>
      <c r="D172" s="35" t="s">
        <v>43</v>
      </c>
      <c r="E172" s="35" t="s">
        <v>43</v>
      </c>
      <c r="F172" s="35" t="s">
        <v>43</v>
      </c>
      <c r="G172" s="35" t="s">
        <v>43</v>
      </c>
      <c r="H172" s="35" t="s">
        <v>43</v>
      </c>
      <c r="I172" s="35" t="s">
        <v>43</v>
      </c>
      <c r="J172" s="35" t="s">
        <v>43</v>
      </c>
      <c r="K172" s="35" t="s">
        <v>43</v>
      </c>
      <c r="L172" s="35" t="s">
        <v>43</v>
      </c>
      <c r="M172" s="35" t="s">
        <v>43</v>
      </c>
      <c r="N172" s="35" t="s">
        <v>43</v>
      </c>
      <c r="O172" s="35" t="s">
        <v>43</v>
      </c>
      <c r="P172" s="35" t="s">
        <v>43</v>
      </c>
      <c r="Q172" s="35" t="s">
        <v>43</v>
      </c>
      <c r="R172" s="35" t="s">
        <v>43</v>
      </c>
      <c r="S172" s="35" t="s">
        <v>43</v>
      </c>
      <c r="T172" s="35" t="s">
        <v>43</v>
      </c>
      <c r="U172" s="35" t="s">
        <v>43</v>
      </c>
      <c r="V172" s="35" t="s">
        <v>43</v>
      </c>
      <c r="W172" s="35" t="s">
        <v>43</v>
      </c>
      <c r="X172" s="35" t="s">
        <v>43</v>
      </c>
      <c r="Y172" s="35" t="s">
        <v>43</v>
      </c>
      <c r="Z172" s="35" t="s">
        <v>43</v>
      </c>
      <c r="AA172" s="35" t="s">
        <v>43</v>
      </c>
      <c r="AB172" s="35" t="s">
        <v>43</v>
      </c>
      <c r="AD172" s="49"/>
      <c r="AE172" s="36" t="s">
        <v>43</v>
      </c>
      <c r="AF172" s="36" t="s">
        <v>43</v>
      </c>
      <c r="AG172" s="36" t="s">
        <v>43</v>
      </c>
      <c r="AH172" s="36" t="s">
        <v>43</v>
      </c>
      <c r="AI172" s="36" t="s">
        <v>43</v>
      </c>
      <c r="AJ172" s="36" t="s">
        <v>43</v>
      </c>
      <c r="AK172" s="36" t="s">
        <v>43</v>
      </c>
      <c r="AL172" s="36" t="s">
        <v>43</v>
      </c>
      <c r="AM172" s="36" t="s">
        <v>43</v>
      </c>
      <c r="AN172" s="36" t="s">
        <v>43</v>
      </c>
      <c r="AO172" s="36" t="s">
        <v>43</v>
      </c>
      <c r="AP172" s="36" t="s">
        <v>43</v>
      </c>
      <c r="AQ172" s="36" t="s">
        <v>43</v>
      </c>
      <c r="AR172" s="36" t="s">
        <v>43</v>
      </c>
      <c r="AS172" s="36" t="s">
        <v>43</v>
      </c>
      <c r="AT172" s="36" t="s">
        <v>43</v>
      </c>
      <c r="AU172" s="36" t="s">
        <v>43</v>
      </c>
      <c r="AV172" s="36" t="s">
        <v>43</v>
      </c>
      <c r="AW172" s="36" t="s">
        <v>43</v>
      </c>
      <c r="AX172" s="36" t="s">
        <v>43</v>
      </c>
      <c r="AY172" s="36" t="s">
        <v>43</v>
      </c>
      <c r="AZ172" s="36" t="s">
        <v>43</v>
      </c>
      <c r="BA172" s="36" t="s">
        <v>43</v>
      </c>
      <c r="BB172" s="36" t="s">
        <v>43</v>
      </c>
      <c r="BC172" s="28"/>
    </row>
    <row r="173" spans="1:55" s="7" customFormat="1" x14ac:dyDescent="0.25">
      <c r="A173" s="37" t="s">
        <v>268</v>
      </c>
      <c r="B173" s="38" t="s">
        <v>53</v>
      </c>
      <c r="C173" s="39" t="s">
        <v>40</v>
      </c>
      <c r="D173" s="35">
        <v>5370.4982020000007</v>
      </c>
      <c r="E173" s="35">
        <v>5868.6414999999997</v>
      </c>
      <c r="F173" s="35">
        <v>8748.144118917613</v>
      </c>
      <c r="G173" s="35">
        <v>7325.1552296403497</v>
      </c>
      <c r="H173" s="35">
        <v>8215.2145899999996</v>
      </c>
      <c r="I173" s="35">
        <v>8041.6702592800002</v>
      </c>
      <c r="J173" s="35">
        <v>8715.0103150599989</v>
      </c>
      <c r="K173" s="35">
        <v>8039.2875412384874</v>
      </c>
      <c r="L173" s="35">
        <v>7315.5302480000009</v>
      </c>
      <c r="M173" s="35">
        <v>8222.4802308031176</v>
      </c>
      <c r="N173" s="35">
        <v>8181.6620144641602</v>
      </c>
      <c r="O173" s="35">
        <v>8534.3031322511288</v>
      </c>
      <c r="P173" s="35">
        <v>8195.8487328532356</v>
      </c>
      <c r="Q173" s="35">
        <v>8823.9616355393537</v>
      </c>
      <c r="R173" s="35">
        <v>8548.2566126794427</v>
      </c>
      <c r="S173" s="35">
        <v>9056.8733484274399</v>
      </c>
      <c r="T173" s="35">
        <v>8798.445111344874</v>
      </c>
      <c r="U173" s="35">
        <v>9328.5795488802596</v>
      </c>
      <c r="V173" s="35">
        <v>9134.0519641604697</v>
      </c>
      <c r="W173" s="35">
        <v>9608.4369353466682</v>
      </c>
      <c r="X173" s="35">
        <v>9408.0735230852843</v>
      </c>
      <c r="Y173" s="35">
        <v>9896.6900434070703</v>
      </c>
      <c r="Z173" s="35">
        <v>9690.3157287778449</v>
      </c>
      <c r="AA173" s="35">
        <f>H173+J173+K173+M173+O173+Q173+S173+U173+W173+Y173</f>
        <v>88440.837320953535</v>
      </c>
      <c r="AB173" s="35">
        <f>H173+J173+L173+N173+P173+R173+T173+V173+X173+Z173</f>
        <v>86202.408840425327</v>
      </c>
      <c r="AD173" s="49"/>
      <c r="AE173" s="36">
        <v>0</v>
      </c>
      <c r="AF173" s="36">
        <v>0</v>
      </c>
      <c r="AG173" s="36">
        <v>0</v>
      </c>
      <c r="AH173" s="36">
        <v>0</v>
      </c>
      <c r="AI173" s="36">
        <v>0</v>
      </c>
      <c r="AJ173" s="36">
        <v>0</v>
      </c>
      <c r="AK173" s="36">
        <v>0</v>
      </c>
      <c r="AL173" s="36">
        <v>0</v>
      </c>
      <c r="AM173" s="36">
        <v>-1.1923839799992493</v>
      </c>
      <c r="AN173" s="36">
        <v>0</v>
      </c>
      <c r="AO173" s="36">
        <v>0</v>
      </c>
      <c r="AP173" s="36">
        <v>0</v>
      </c>
      <c r="AQ173" s="36">
        <v>0</v>
      </c>
      <c r="AR173" s="36">
        <v>0</v>
      </c>
      <c r="AS173" s="36">
        <v>0</v>
      </c>
      <c r="AT173" s="36">
        <v>0</v>
      </c>
      <c r="AU173" s="36">
        <v>0</v>
      </c>
      <c r="AV173" s="36">
        <v>0</v>
      </c>
      <c r="AW173" s="36">
        <v>0</v>
      </c>
      <c r="AX173" s="36">
        <v>0</v>
      </c>
      <c r="AY173" s="36">
        <v>0</v>
      </c>
      <c r="AZ173" s="36">
        <v>0</v>
      </c>
      <c r="BA173" s="36">
        <v>0</v>
      </c>
      <c r="BB173" s="36">
        <v>0</v>
      </c>
      <c r="BC173" s="28"/>
    </row>
    <row r="174" spans="1:55" s="7" customFormat="1" ht="15.75" customHeight="1" x14ac:dyDescent="0.25">
      <c r="A174" s="37" t="s">
        <v>269</v>
      </c>
      <c r="B174" s="38" t="s">
        <v>55</v>
      </c>
      <c r="C174" s="39" t="s">
        <v>40</v>
      </c>
      <c r="D174" s="35" t="s">
        <v>43</v>
      </c>
      <c r="E174" s="35" t="s">
        <v>43</v>
      </c>
      <c r="F174" s="35" t="s">
        <v>43</v>
      </c>
      <c r="G174" s="35" t="s">
        <v>43</v>
      </c>
      <c r="H174" s="35" t="s">
        <v>43</v>
      </c>
      <c r="I174" s="35" t="s">
        <v>43</v>
      </c>
      <c r="J174" s="35" t="s">
        <v>43</v>
      </c>
      <c r="K174" s="35" t="s">
        <v>43</v>
      </c>
      <c r="L174" s="35" t="s">
        <v>43</v>
      </c>
      <c r="M174" s="35" t="s">
        <v>43</v>
      </c>
      <c r="N174" s="35" t="s">
        <v>43</v>
      </c>
      <c r="O174" s="35" t="s">
        <v>43</v>
      </c>
      <c r="P174" s="35" t="s">
        <v>43</v>
      </c>
      <c r="Q174" s="35" t="s">
        <v>43</v>
      </c>
      <c r="R174" s="35" t="s">
        <v>43</v>
      </c>
      <c r="S174" s="35" t="s">
        <v>43</v>
      </c>
      <c r="T174" s="35" t="s">
        <v>43</v>
      </c>
      <c r="U174" s="35" t="s">
        <v>43</v>
      </c>
      <c r="V174" s="35" t="s">
        <v>43</v>
      </c>
      <c r="W174" s="35" t="s">
        <v>43</v>
      </c>
      <c r="X174" s="35" t="s">
        <v>43</v>
      </c>
      <c r="Y174" s="35" t="s">
        <v>43</v>
      </c>
      <c r="Z174" s="35" t="s">
        <v>43</v>
      </c>
      <c r="AA174" s="35" t="s">
        <v>43</v>
      </c>
      <c r="AB174" s="35" t="s">
        <v>43</v>
      </c>
      <c r="AD174" s="49"/>
      <c r="AE174" s="36" t="s">
        <v>43</v>
      </c>
      <c r="AF174" s="36" t="s">
        <v>43</v>
      </c>
      <c r="AG174" s="36" t="s">
        <v>43</v>
      </c>
      <c r="AH174" s="36" t="s">
        <v>43</v>
      </c>
      <c r="AI174" s="36" t="s">
        <v>43</v>
      </c>
      <c r="AJ174" s="36" t="s">
        <v>43</v>
      </c>
      <c r="AK174" s="36" t="s">
        <v>43</v>
      </c>
      <c r="AL174" s="36" t="s">
        <v>43</v>
      </c>
      <c r="AM174" s="36" t="s">
        <v>43</v>
      </c>
      <c r="AN174" s="36" t="s">
        <v>43</v>
      </c>
      <c r="AO174" s="36" t="s">
        <v>43</v>
      </c>
      <c r="AP174" s="36" t="s">
        <v>43</v>
      </c>
      <c r="AQ174" s="36" t="s">
        <v>43</v>
      </c>
      <c r="AR174" s="36" t="s">
        <v>43</v>
      </c>
      <c r="AS174" s="36" t="s">
        <v>43</v>
      </c>
      <c r="AT174" s="36" t="s">
        <v>43</v>
      </c>
      <c r="AU174" s="36" t="s">
        <v>43</v>
      </c>
      <c r="AV174" s="36" t="s">
        <v>43</v>
      </c>
      <c r="AW174" s="36" t="s">
        <v>43</v>
      </c>
      <c r="AX174" s="36" t="s">
        <v>43</v>
      </c>
      <c r="AY174" s="36" t="s">
        <v>43</v>
      </c>
      <c r="AZ174" s="36" t="s">
        <v>43</v>
      </c>
      <c r="BA174" s="36" t="s">
        <v>43</v>
      </c>
      <c r="BB174" s="36" t="s">
        <v>43</v>
      </c>
      <c r="BC174" s="28"/>
    </row>
    <row r="175" spans="1:55" s="7" customFormat="1" x14ac:dyDescent="0.25">
      <c r="A175" s="37" t="s">
        <v>270</v>
      </c>
      <c r="B175" s="38" t="s">
        <v>57</v>
      </c>
      <c r="C175" s="39" t="s">
        <v>40</v>
      </c>
      <c r="D175" s="35">
        <v>24.0291</v>
      </c>
      <c r="E175" s="35">
        <v>33.362302000000007</v>
      </c>
      <c r="F175" s="35">
        <v>27.893546877000009</v>
      </c>
      <c r="G175" s="35">
        <v>7.6805000000000003</v>
      </c>
      <c r="H175" s="35">
        <v>58.972970000000004</v>
      </c>
      <c r="I175" s="35">
        <v>4.5163000000000002</v>
      </c>
      <c r="J175" s="35">
        <v>37.304808289999997</v>
      </c>
      <c r="K175" s="35">
        <v>317.78354488999997</v>
      </c>
      <c r="L175" s="35">
        <v>737.69768844999987</v>
      </c>
      <c r="M175" s="35">
        <v>298.52319</v>
      </c>
      <c r="N175" s="35">
        <v>7.5381747619999997</v>
      </c>
      <c r="O175" s="35">
        <v>2.7311170800000002</v>
      </c>
      <c r="P175" s="35">
        <v>43.364645828</v>
      </c>
      <c r="Q175" s="35">
        <v>2.5</v>
      </c>
      <c r="R175" s="35">
        <v>3.8519688000000003</v>
      </c>
      <c r="S175" s="35">
        <v>2.5</v>
      </c>
      <c r="T175" s="35">
        <v>10.370493119999999</v>
      </c>
      <c r="U175" s="35">
        <v>2.5492407299999997</v>
      </c>
      <c r="V175" s="35">
        <v>3.5657711999999999</v>
      </c>
      <c r="W175" s="35">
        <v>2.6257179518999996</v>
      </c>
      <c r="X175" s="35">
        <v>3.708402048</v>
      </c>
      <c r="Y175" s="35">
        <v>2.7044894904569992</v>
      </c>
      <c r="Z175" s="35">
        <v>3.8567381299200001</v>
      </c>
      <c r="AA175" s="35">
        <f>H175+J175+K175+M175+O175+Q175+S175+U175+W175+Y175</f>
        <v>728.19507843235692</v>
      </c>
      <c r="AB175" s="35">
        <f>H175+J175+L175+N175+P175+R175+T175+V175+X175+Z175</f>
        <v>910.23166062791995</v>
      </c>
      <c r="AD175" s="49"/>
      <c r="AE175" s="36">
        <v>0</v>
      </c>
      <c r="AF175" s="36">
        <v>0</v>
      </c>
      <c r="AG175" s="36">
        <v>0</v>
      </c>
      <c r="AH175" s="36">
        <v>0</v>
      </c>
      <c r="AI175" s="36">
        <v>0</v>
      </c>
      <c r="AJ175" s="36">
        <v>0</v>
      </c>
      <c r="AK175" s="36">
        <v>0</v>
      </c>
      <c r="AL175" s="36">
        <v>0</v>
      </c>
      <c r="AM175" s="36">
        <v>-1.1368683772161603E-13</v>
      </c>
      <c r="AN175" s="36">
        <v>0</v>
      </c>
      <c r="AO175" s="36">
        <v>0</v>
      </c>
      <c r="AP175" s="36">
        <v>0</v>
      </c>
      <c r="AQ175" s="36">
        <v>0</v>
      </c>
      <c r="AR175" s="36">
        <v>0</v>
      </c>
      <c r="AS175" s="36">
        <v>0</v>
      </c>
      <c r="AT175" s="36">
        <v>0</v>
      </c>
      <c r="AU175" s="36">
        <v>0</v>
      </c>
      <c r="AV175" s="36">
        <v>0</v>
      </c>
      <c r="AW175" s="36">
        <v>0</v>
      </c>
      <c r="AX175" s="36">
        <v>0</v>
      </c>
      <c r="AY175" s="36">
        <v>0</v>
      </c>
      <c r="AZ175" s="36">
        <v>0</v>
      </c>
      <c r="BA175" s="36">
        <v>0</v>
      </c>
      <c r="BB175" s="36">
        <v>0</v>
      </c>
      <c r="BC175" s="28"/>
    </row>
    <row r="176" spans="1:55" s="7" customFormat="1" ht="15.75" customHeight="1" x14ac:dyDescent="0.25">
      <c r="A176" s="37" t="s">
        <v>271</v>
      </c>
      <c r="B176" s="38" t="s">
        <v>59</v>
      </c>
      <c r="C176" s="39" t="s">
        <v>40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5">
        <v>0</v>
      </c>
      <c r="K176" s="35">
        <v>0</v>
      </c>
      <c r="L176" s="35">
        <v>9456.2752715900006</v>
      </c>
      <c r="M176" s="35">
        <v>0</v>
      </c>
      <c r="N176" s="35">
        <v>1038.880683020001</v>
      </c>
      <c r="O176" s="35">
        <v>0</v>
      </c>
      <c r="P176" s="35">
        <v>0</v>
      </c>
      <c r="Q176" s="35">
        <v>0</v>
      </c>
      <c r="R176" s="35">
        <v>0</v>
      </c>
      <c r="S176" s="35">
        <v>0</v>
      </c>
      <c r="T176" s="35">
        <v>0</v>
      </c>
      <c r="U176" s="35">
        <v>0</v>
      </c>
      <c r="V176" s="35">
        <v>0</v>
      </c>
      <c r="W176" s="35">
        <v>0</v>
      </c>
      <c r="X176" s="35">
        <v>0</v>
      </c>
      <c r="Y176" s="35">
        <v>0</v>
      </c>
      <c r="Z176" s="35">
        <v>0</v>
      </c>
      <c r="AA176" s="35">
        <f>H176+J176+K176+M176+O176+Q176+S176+U176+W176+Y176</f>
        <v>0</v>
      </c>
      <c r="AB176" s="35">
        <f t="shared" ref="AB176" si="166">H176+J176+L176+N176+P176+R176+T176+V176+X176+Z176</f>
        <v>10495.155954610002</v>
      </c>
      <c r="AD176" s="49"/>
      <c r="AE176" s="36" t="e">
        <v>#VALUE!</v>
      </c>
      <c r="AF176" s="36" t="e">
        <v>#VALUE!</v>
      </c>
      <c r="AG176" s="36" t="e">
        <v>#VALUE!</v>
      </c>
      <c r="AH176" s="36" t="e">
        <v>#VALUE!</v>
      </c>
      <c r="AI176" s="36" t="e">
        <v>#VALUE!</v>
      </c>
      <c r="AJ176" s="36" t="e">
        <v>#VALUE!</v>
      </c>
      <c r="AK176" s="36" t="e">
        <v>#VALUE!</v>
      </c>
      <c r="AL176" s="36" t="e">
        <v>#VALUE!</v>
      </c>
      <c r="AM176" s="36" t="e">
        <v>#VALUE!</v>
      </c>
      <c r="AN176" s="36" t="e">
        <v>#VALUE!</v>
      </c>
      <c r="AO176" s="36" t="e">
        <v>#VALUE!</v>
      </c>
      <c r="AP176" s="36" t="e">
        <v>#VALUE!</v>
      </c>
      <c r="AQ176" s="36" t="e">
        <v>#VALUE!</v>
      </c>
      <c r="AR176" s="36" t="e">
        <v>#VALUE!</v>
      </c>
      <c r="AS176" s="36" t="e">
        <v>#VALUE!</v>
      </c>
      <c r="AT176" s="36" t="e">
        <v>#VALUE!</v>
      </c>
      <c r="AU176" s="36" t="e">
        <v>#VALUE!</v>
      </c>
      <c r="AV176" s="36" t="e">
        <v>#VALUE!</v>
      </c>
      <c r="AW176" s="36" t="e">
        <v>#VALUE!</v>
      </c>
      <c r="AX176" s="36" t="e">
        <v>#VALUE!</v>
      </c>
      <c r="AY176" s="36" t="e">
        <v>#VALUE!</v>
      </c>
      <c r="AZ176" s="36" t="e">
        <v>#VALUE!</v>
      </c>
      <c r="BA176" s="36" t="e">
        <v>#VALUE!</v>
      </c>
      <c r="BB176" s="36" t="e">
        <v>#VALUE!</v>
      </c>
      <c r="BC176" s="28"/>
    </row>
    <row r="177" spans="1:55" s="7" customFormat="1" ht="15.75" customHeight="1" x14ac:dyDescent="0.25">
      <c r="A177" s="37" t="s">
        <v>272</v>
      </c>
      <c r="B177" s="38" t="s">
        <v>61</v>
      </c>
      <c r="C177" s="39" t="s">
        <v>40</v>
      </c>
      <c r="D177" s="35" t="s">
        <v>43</v>
      </c>
      <c r="E177" s="35" t="s">
        <v>43</v>
      </c>
      <c r="F177" s="35" t="s">
        <v>43</v>
      </c>
      <c r="G177" s="35" t="s">
        <v>43</v>
      </c>
      <c r="H177" s="35" t="s">
        <v>43</v>
      </c>
      <c r="I177" s="35" t="s">
        <v>43</v>
      </c>
      <c r="J177" s="35" t="s">
        <v>43</v>
      </c>
      <c r="K177" s="35" t="s">
        <v>43</v>
      </c>
      <c r="L177" s="35" t="s">
        <v>43</v>
      </c>
      <c r="M177" s="35" t="s">
        <v>43</v>
      </c>
      <c r="N177" s="35" t="s">
        <v>43</v>
      </c>
      <c r="O177" s="35" t="s">
        <v>43</v>
      </c>
      <c r="P177" s="35" t="s">
        <v>43</v>
      </c>
      <c r="Q177" s="35" t="s">
        <v>43</v>
      </c>
      <c r="R177" s="35" t="s">
        <v>43</v>
      </c>
      <c r="S177" s="35" t="s">
        <v>43</v>
      </c>
      <c r="T177" s="35" t="s">
        <v>43</v>
      </c>
      <c r="U177" s="35" t="s">
        <v>43</v>
      </c>
      <c r="V177" s="35" t="s">
        <v>43</v>
      </c>
      <c r="W177" s="35" t="s">
        <v>43</v>
      </c>
      <c r="X177" s="35" t="s">
        <v>43</v>
      </c>
      <c r="Y177" s="35" t="s">
        <v>43</v>
      </c>
      <c r="Z177" s="35" t="s">
        <v>43</v>
      </c>
      <c r="AA177" s="35" t="s">
        <v>43</v>
      </c>
      <c r="AB177" s="35"/>
      <c r="AD177" s="49"/>
      <c r="AE177" s="36" t="s">
        <v>43</v>
      </c>
      <c r="AF177" s="36" t="s">
        <v>43</v>
      </c>
      <c r="AG177" s="36" t="s">
        <v>43</v>
      </c>
      <c r="AH177" s="36" t="s">
        <v>43</v>
      </c>
      <c r="AI177" s="36" t="s">
        <v>43</v>
      </c>
      <c r="AJ177" s="36" t="s">
        <v>43</v>
      </c>
      <c r="AK177" s="36" t="s">
        <v>43</v>
      </c>
      <c r="AL177" s="36" t="s">
        <v>43</v>
      </c>
      <c r="AM177" s="36" t="s">
        <v>43</v>
      </c>
      <c r="AN177" s="36" t="s">
        <v>43</v>
      </c>
      <c r="AO177" s="36" t="s">
        <v>43</v>
      </c>
      <c r="AP177" s="36" t="s">
        <v>43</v>
      </c>
      <c r="AQ177" s="36" t="s">
        <v>43</v>
      </c>
      <c r="AR177" s="36" t="s">
        <v>43</v>
      </c>
      <c r="AS177" s="36" t="s">
        <v>43</v>
      </c>
      <c r="AT177" s="36" t="s">
        <v>43</v>
      </c>
      <c r="AU177" s="36" t="s">
        <v>43</v>
      </c>
      <c r="AV177" s="36" t="s">
        <v>43</v>
      </c>
      <c r="AW177" s="36" t="s">
        <v>43</v>
      </c>
      <c r="AX177" s="36" t="s">
        <v>43</v>
      </c>
      <c r="AY177" s="36" t="s">
        <v>43</v>
      </c>
      <c r="AZ177" s="36" t="s">
        <v>43</v>
      </c>
      <c r="BA177" s="36" t="s">
        <v>43</v>
      </c>
      <c r="BB177" s="36" t="s">
        <v>43</v>
      </c>
      <c r="BC177" s="28"/>
    </row>
    <row r="178" spans="1:55" s="7" customFormat="1" ht="31.5" customHeight="1" x14ac:dyDescent="0.25">
      <c r="A178" s="37" t="s">
        <v>273</v>
      </c>
      <c r="B178" s="41" t="s">
        <v>63</v>
      </c>
      <c r="C178" s="39" t="s">
        <v>40</v>
      </c>
      <c r="D178" s="35" t="s">
        <v>43</v>
      </c>
      <c r="E178" s="35" t="s">
        <v>43</v>
      </c>
      <c r="F178" s="35" t="s">
        <v>43</v>
      </c>
      <c r="G178" s="35" t="s">
        <v>43</v>
      </c>
      <c r="H178" s="35" t="s">
        <v>43</v>
      </c>
      <c r="I178" s="35" t="s">
        <v>43</v>
      </c>
      <c r="J178" s="35" t="s">
        <v>43</v>
      </c>
      <c r="K178" s="35" t="s">
        <v>43</v>
      </c>
      <c r="L178" s="35" t="s">
        <v>43</v>
      </c>
      <c r="M178" s="35" t="s">
        <v>43</v>
      </c>
      <c r="N178" s="35" t="s">
        <v>43</v>
      </c>
      <c r="O178" s="35" t="s">
        <v>43</v>
      </c>
      <c r="P178" s="35" t="s">
        <v>43</v>
      </c>
      <c r="Q178" s="35" t="s">
        <v>43</v>
      </c>
      <c r="R178" s="35" t="s">
        <v>43</v>
      </c>
      <c r="S178" s="35" t="s">
        <v>43</v>
      </c>
      <c r="T178" s="35" t="s">
        <v>43</v>
      </c>
      <c r="U178" s="35" t="s">
        <v>43</v>
      </c>
      <c r="V178" s="35" t="s">
        <v>43</v>
      </c>
      <c r="W178" s="35" t="s">
        <v>43</v>
      </c>
      <c r="X178" s="35" t="s">
        <v>43</v>
      </c>
      <c r="Y178" s="35" t="s">
        <v>43</v>
      </c>
      <c r="Z178" s="35" t="s">
        <v>43</v>
      </c>
      <c r="AA178" s="35" t="s">
        <v>43</v>
      </c>
      <c r="AB178" s="35" t="s">
        <v>43</v>
      </c>
      <c r="AD178" s="49"/>
      <c r="AE178" s="36" t="s">
        <v>43</v>
      </c>
      <c r="AF178" s="36" t="s">
        <v>43</v>
      </c>
      <c r="AG178" s="36" t="s">
        <v>43</v>
      </c>
      <c r="AH178" s="36" t="s">
        <v>43</v>
      </c>
      <c r="AI178" s="36" t="s">
        <v>43</v>
      </c>
      <c r="AJ178" s="36" t="s">
        <v>43</v>
      </c>
      <c r="AK178" s="36" t="s">
        <v>43</v>
      </c>
      <c r="AL178" s="36" t="s">
        <v>43</v>
      </c>
      <c r="AM178" s="36" t="s">
        <v>43</v>
      </c>
      <c r="AN178" s="36" t="s">
        <v>43</v>
      </c>
      <c r="AO178" s="36" t="s">
        <v>43</v>
      </c>
      <c r="AP178" s="36" t="s">
        <v>43</v>
      </c>
      <c r="AQ178" s="36" t="s">
        <v>43</v>
      </c>
      <c r="AR178" s="36" t="s">
        <v>43</v>
      </c>
      <c r="AS178" s="36" t="s">
        <v>43</v>
      </c>
      <c r="AT178" s="36" t="s">
        <v>43</v>
      </c>
      <c r="AU178" s="36" t="s">
        <v>43</v>
      </c>
      <c r="AV178" s="36" t="s">
        <v>43</v>
      </c>
      <c r="AW178" s="36" t="s">
        <v>43</v>
      </c>
      <c r="AX178" s="36" t="s">
        <v>43</v>
      </c>
      <c r="AY178" s="36" t="s">
        <v>43</v>
      </c>
      <c r="AZ178" s="36" t="s">
        <v>43</v>
      </c>
      <c r="BA178" s="36" t="s">
        <v>43</v>
      </c>
      <c r="BB178" s="36" t="s">
        <v>43</v>
      </c>
      <c r="BC178" s="28"/>
    </row>
    <row r="179" spans="1:55" s="7" customFormat="1" ht="15.75" customHeight="1" x14ac:dyDescent="0.25">
      <c r="A179" s="37" t="s">
        <v>274</v>
      </c>
      <c r="B179" s="42" t="s">
        <v>65</v>
      </c>
      <c r="C179" s="39" t="s">
        <v>40</v>
      </c>
      <c r="D179" s="35" t="s">
        <v>43</v>
      </c>
      <c r="E179" s="35" t="s">
        <v>43</v>
      </c>
      <c r="F179" s="35" t="s">
        <v>43</v>
      </c>
      <c r="G179" s="35" t="s">
        <v>43</v>
      </c>
      <c r="H179" s="35" t="s">
        <v>43</v>
      </c>
      <c r="I179" s="35" t="s">
        <v>43</v>
      </c>
      <c r="J179" s="35" t="s">
        <v>43</v>
      </c>
      <c r="K179" s="35" t="s">
        <v>43</v>
      </c>
      <c r="L179" s="35" t="s">
        <v>43</v>
      </c>
      <c r="M179" s="35" t="s">
        <v>43</v>
      </c>
      <c r="N179" s="35" t="s">
        <v>43</v>
      </c>
      <c r="O179" s="35" t="s">
        <v>43</v>
      </c>
      <c r="P179" s="35" t="s">
        <v>43</v>
      </c>
      <c r="Q179" s="35" t="s">
        <v>43</v>
      </c>
      <c r="R179" s="35" t="s">
        <v>43</v>
      </c>
      <c r="S179" s="35" t="s">
        <v>43</v>
      </c>
      <c r="T179" s="35" t="s">
        <v>43</v>
      </c>
      <c r="U179" s="35" t="s">
        <v>43</v>
      </c>
      <c r="V179" s="35" t="s">
        <v>43</v>
      </c>
      <c r="W179" s="35" t="s">
        <v>43</v>
      </c>
      <c r="X179" s="35" t="s">
        <v>43</v>
      </c>
      <c r="Y179" s="35" t="s">
        <v>43</v>
      </c>
      <c r="Z179" s="35" t="s">
        <v>43</v>
      </c>
      <c r="AA179" s="35" t="s">
        <v>43</v>
      </c>
      <c r="AB179" s="35" t="s">
        <v>43</v>
      </c>
      <c r="AD179" s="49"/>
      <c r="AE179" s="36" t="s">
        <v>43</v>
      </c>
      <c r="AF179" s="36" t="s">
        <v>43</v>
      </c>
      <c r="AG179" s="36" t="s">
        <v>43</v>
      </c>
      <c r="AH179" s="36" t="s">
        <v>43</v>
      </c>
      <c r="AI179" s="36" t="s">
        <v>43</v>
      </c>
      <c r="AJ179" s="36" t="s">
        <v>43</v>
      </c>
      <c r="AK179" s="36" t="s">
        <v>43</v>
      </c>
      <c r="AL179" s="36" t="s">
        <v>43</v>
      </c>
      <c r="AM179" s="36" t="s">
        <v>43</v>
      </c>
      <c r="AN179" s="36" t="s">
        <v>43</v>
      </c>
      <c r="AO179" s="36" t="s">
        <v>43</v>
      </c>
      <c r="AP179" s="36" t="s">
        <v>43</v>
      </c>
      <c r="AQ179" s="36" t="s">
        <v>43</v>
      </c>
      <c r="AR179" s="36" t="s">
        <v>43</v>
      </c>
      <c r="AS179" s="36" t="s">
        <v>43</v>
      </c>
      <c r="AT179" s="36" t="s">
        <v>43</v>
      </c>
      <c r="AU179" s="36" t="s">
        <v>43</v>
      </c>
      <c r="AV179" s="36" t="s">
        <v>43</v>
      </c>
      <c r="AW179" s="36" t="s">
        <v>43</v>
      </c>
      <c r="AX179" s="36" t="s">
        <v>43</v>
      </c>
      <c r="AY179" s="36" t="s">
        <v>43</v>
      </c>
      <c r="AZ179" s="36" t="s">
        <v>43</v>
      </c>
      <c r="BA179" s="36" t="s">
        <v>43</v>
      </c>
      <c r="BB179" s="36" t="s">
        <v>43</v>
      </c>
      <c r="BC179" s="28"/>
    </row>
    <row r="180" spans="1:55" s="7" customFormat="1" ht="15.75" customHeight="1" x14ac:dyDescent="0.25">
      <c r="A180" s="37" t="s">
        <v>275</v>
      </c>
      <c r="B180" s="42" t="s">
        <v>67</v>
      </c>
      <c r="C180" s="39" t="s">
        <v>40</v>
      </c>
      <c r="D180" s="35" t="s">
        <v>43</v>
      </c>
      <c r="E180" s="35" t="s">
        <v>43</v>
      </c>
      <c r="F180" s="35" t="s">
        <v>43</v>
      </c>
      <c r="G180" s="35" t="s">
        <v>43</v>
      </c>
      <c r="H180" s="35" t="s">
        <v>43</v>
      </c>
      <c r="I180" s="35" t="s">
        <v>43</v>
      </c>
      <c r="J180" s="35" t="s">
        <v>43</v>
      </c>
      <c r="K180" s="35" t="s">
        <v>43</v>
      </c>
      <c r="L180" s="35" t="s">
        <v>43</v>
      </c>
      <c r="M180" s="35" t="s">
        <v>43</v>
      </c>
      <c r="N180" s="35" t="s">
        <v>43</v>
      </c>
      <c r="O180" s="35" t="s">
        <v>43</v>
      </c>
      <c r="P180" s="35" t="s">
        <v>43</v>
      </c>
      <c r="Q180" s="35" t="s">
        <v>43</v>
      </c>
      <c r="R180" s="35" t="s">
        <v>43</v>
      </c>
      <c r="S180" s="35" t="s">
        <v>43</v>
      </c>
      <c r="T180" s="35" t="s">
        <v>43</v>
      </c>
      <c r="U180" s="35" t="s">
        <v>43</v>
      </c>
      <c r="V180" s="35" t="s">
        <v>43</v>
      </c>
      <c r="W180" s="35" t="s">
        <v>43</v>
      </c>
      <c r="X180" s="35" t="s">
        <v>43</v>
      </c>
      <c r="Y180" s="35" t="s">
        <v>43</v>
      </c>
      <c r="Z180" s="35" t="s">
        <v>43</v>
      </c>
      <c r="AA180" s="35" t="s">
        <v>43</v>
      </c>
      <c r="AB180" s="35" t="s">
        <v>43</v>
      </c>
      <c r="AD180" s="49"/>
      <c r="AE180" s="36" t="s">
        <v>43</v>
      </c>
      <c r="AF180" s="36" t="s">
        <v>43</v>
      </c>
      <c r="AG180" s="36" t="s">
        <v>43</v>
      </c>
      <c r="AH180" s="36" t="s">
        <v>43</v>
      </c>
      <c r="AI180" s="36" t="s">
        <v>43</v>
      </c>
      <c r="AJ180" s="36" t="s">
        <v>43</v>
      </c>
      <c r="AK180" s="36" t="s">
        <v>43</v>
      </c>
      <c r="AL180" s="36" t="s">
        <v>43</v>
      </c>
      <c r="AM180" s="36" t="s">
        <v>43</v>
      </c>
      <c r="AN180" s="36" t="s">
        <v>43</v>
      </c>
      <c r="AO180" s="36" t="s">
        <v>43</v>
      </c>
      <c r="AP180" s="36" t="s">
        <v>43</v>
      </c>
      <c r="AQ180" s="36" t="s">
        <v>43</v>
      </c>
      <c r="AR180" s="36" t="s">
        <v>43</v>
      </c>
      <c r="AS180" s="36" t="s">
        <v>43</v>
      </c>
      <c r="AT180" s="36" t="s">
        <v>43</v>
      </c>
      <c r="AU180" s="36" t="s">
        <v>43</v>
      </c>
      <c r="AV180" s="36" t="s">
        <v>43</v>
      </c>
      <c r="AW180" s="36" t="s">
        <v>43</v>
      </c>
      <c r="AX180" s="36" t="s">
        <v>43</v>
      </c>
      <c r="AY180" s="36" t="s">
        <v>43</v>
      </c>
      <c r="AZ180" s="36" t="s">
        <v>43</v>
      </c>
      <c r="BA180" s="36" t="s">
        <v>43</v>
      </c>
      <c r="BB180" s="36" t="s">
        <v>43</v>
      </c>
      <c r="BC180" s="28"/>
    </row>
    <row r="181" spans="1:55" s="7" customFormat="1" ht="31.5" customHeight="1" x14ac:dyDescent="0.25">
      <c r="A181" s="37" t="s">
        <v>276</v>
      </c>
      <c r="B181" s="44" t="s">
        <v>277</v>
      </c>
      <c r="C181" s="39" t="s">
        <v>40</v>
      </c>
      <c r="D181" s="35">
        <f>D182+D183</f>
        <v>0</v>
      </c>
      <c r="E181" s="35">
        <f t="shared" ref="E181:Z181" si="167">E182+E183</f>
        <v>0</v>
      </c>
      <c r="F181" s="35">
        <f t="shared" si="167"/>
        <v>0</v>
      </c>
      <c r="G181" s="35">
        <f t="shared" si="167"/>
        <v>0</v>
      </c>
      <c r="H181" s="35">
        <f t="shared" si="167"/>
        <v>0</v>
      </c>
      <c r="I181" s="35">
        <f t="shared" si="167"/>
        <v>0</v>
      </c>
      <c r="J181" s="35">
        <f t="shared" si="167"/>
        <v>0</v>
      </c>
      <c r="K181" s="35">
        <f t="shared" si="167"/>
        <v>0</v>
      </c>
      <c r="L181" s="35">
        <f t="shared" si="167"/>
        <v>0</v>
      </c>
      <c r="M181" s="35">
        <f t="shared" si="167"/>
        <v>0</v>
      </c>
      <c r="N181" s="35">
        <f t="shared" si="167"/>
        <v>0</v>
      </c>
      <c r="O181" s="35">
        <f t="shared" si="167"/>
        <v>0</v>
      </c>
      <c r="P181" s="35">
        <f t="shared" si="167"/>
        <v>0</v>
      </c>
      <c r="Q181" s="35">
        <f t="shared" si="167"/>
        <v>0</v>
      </c>
      <c r="R181" s="35">
        <f t="shared" si="167"/>
        <v>0</v>
      </c>
      <c r="S181" s="35">
        <f t="shared" si="167"/>
        <v>0</v>
      </c>
      <c r="T181" s="35">
        <f t="shared" si="167"/>
        <v>0</v>
      </c>
      <c r="U181" s="35">
        <f t="shared" si="167"/>
        <v>0</v>
      </c>
      <c r="V181" s="35">
        <f t="shared" si="167"/>
        <v>0</v>
      </c>
      <c r="W181" s="35">
        <f t="shared" si="167"/>
        <v>0</v>
      </c>
      <c r="X181" s="35">
        <f t="shared" si="167"/>
        <v>0</v>
      </c>
      <c r="Y181" s="35">
        <f t="shared" si="167"/>
        <v>0</v>
      </c>
      <c r="Z181" s="35">
        <f t="shared" si="167"/>
        <v>0</v>
      </c>
      <c r="AA181" s="35">
        <f t="shared" ref="AA181:AA203" si="168">H181+J181+K181+M181+O181+Q181+S181+U181+W181+Y181</f>
        <v>0</v>
      </c>
      <c r="AB181" s="35">
        <f t="shared" ref="AB181:AB203" si="169">H181+J181+L181+N181+P181+R181+T181+V181+X181+Z181</f>
        <v>0</v>
      </c>
      <c r="AD181" s="49"/>
      <c r="AE181" s="36" t="e">
        <v>#VALUE!</v>
      </c>
      <c r="AF181" s="36" t="e">
        <v>#VALUE!</v>
      </c>
      <c r="AG181" s="36" t="e">
        <v>#VALUE!</v>
      </c>
      <c r="AH181" s="36" t="e">
        <v>#VALUE!</v>
      </c>
      <c r="AI181" s="36" t="e">
        <v>#VALUE!</v>
      </c>
      <c r="AJ181" s="36" t="e">
        <v>#VALUE!</v>
      </c>
      <c r="AK181" s="36" t="e">
        <v>#VALUE!</v>
      </c>
      <c r="AL181" s="36" t="e">
        <v>#VALUE!</v>
      </c>
      <c r="AM181" s="36" t="e">
        <v>#VALUE!</v>
      </c>
      <c r="AN181" s="36" t="e">
        <v>#VALUE!</v>
      </c>
      <c r="AO181" s="36" t="e">
        <v>#VALUE!</v>
      </c>
      <c r="AP181" s="36" t="e">
        <v>#VALUE!</v>
      </c>
      <c r="AQ181" s="36" t="e">
        <v>#VALUE!</v>
      </c>
      <c r="AR181" s="36" t="e">
        <v>#VALUE!</v>
      </c>
      <c r="AS181" s="36" t="e">
        <v>#VALUE!</v>
      </c>
      <c r="AT181" s="36" t="e">
        <v>#VALUE!</v>
      </c>
      <c r="AU181" s="36" t="e">
        <v>#VALUE!</v>
      </c>
      <c r="AV181" s="36" t="e">
        <v>#VALUE!</v>
      </c>
      <c r="AW181" s="36" t="e">
        <v>#VALUE!</v>
      </c>
      <c r="AX181" s="36" t="e">
        <v>#VALUE!</v>
      </c>
      <c r="AY181" s="36" t="e">
        <v>#VALUE!</v>
      </c>
      <c r="AZ181" s="36" t="e">
        <v>#VALUE!</v>
      </c>
      <c r="BA181" s="36" t="e">
        <v>#VALUE!</v>
      </c>
      <c r="BB181" s="36" t="e">
        <v>#VALUE!</v>
      </c>
      <c r="BC181" s="28"/>
    </row>
    <row r="182" spans="1:55" s="7" customFormat="1" ht="15.75" customHeight="1" x14ac:dyDescent="0.25">
      <c r="A182" s="37" t="s">
        <v>278</v>
      </c>
      <c r="B182" s="43" t="s">
        <v>279</v>
      </c>
      <c r="C182" s="39" t="s">
        <v>40</v>
      </c>
      <c r="D182" s="35">
        <v>0</v>
      </c>
      <c r="E182" s="35">
        <v>0</v>
      </c>
      <c r="F182" s="35">
        <v>0</v>
      </c>
      <c r="G182" s="35">
        <v>0</v>
      </c>
      <c r="H182" s="35">
        <v>0</v>
      </c>
      <c r="I182" s="35">
        <v>0</v>
      </c>
      <c r="J182" s="35">
        <v>0</v>
      </c>
      <c r="K182" s="35">
        <v>0</v>
      </c>
      <c r="L182" s="35">
        <v>0</v>
      </c>
      <c r="M182" s="35">
        <v>0</v>
      </c>
      <c r="N182" s="35">
        <v>0</v>
      </c>
      <c r="O182" s="35">
        <v>0</v>
      </c>
      <c r="P182" s="35">
        <v>0</v>
      </c>
      <c r="Q182" s="35">
        <v>0</v>
      </c>
      <c r="R182" s="35">
        <v>0</v>
      </c>
      <c r="S182" s="35">
        <v>0</v>
      </c>
      <c r="T182" s="35">
        <v>0</v>
      </c>
      <c r="U182" s="35">
        <v>0</v>
      </c>
      <c r="V182" s="35">
        <v>0</v>
      </c>
      <c r="W182" s="35">
        <v>0</v>
      </c>
      <c r="X182" s="35">
        <v>0</v>
      </c>
      <c r="Y182" s="35">
        <v>0</v>
      </c>
      <c r="Z182" s="35">
        <v>0</v>
      </c>
      <c r="AA182" s="35">
        <f t="shared" si="168"/>
        <v>0</v>
      </c>
      <c r="AB182" s="35">
        <f t="shared" si="169"/>
        <v>0</v>
      </c>
      <c r="AD182" s="49"/>
      <c r="AE182" s="36" t="e">
        <v>#VALUE!</v>
      </c>
      <c r="AF182" s="36" t="e">
        <v>#VALUE!</v>
      </c>
      <c r="AG182" s="36" t="e">
        <v>#VALUE!</v>
      </c>
      <c r="AH182" s="36" t="e">
        <v>#VALUE!</v>
      </c>
      <c r="AI182" s="36" t="e">
        <v>#VALUE!</v>
      </c>
      <c r="AJ182" s="36" t="e">
        <v>#VALUE!</v>
      </c>
      <c r="AK182" s="36" t="e">
        <v>#VALUE!</v>
      </c>
      <c r="AL182" s="36" t="e">
        <v>#VALUE!</v>
      </c>
      <c r="AM182" s="36" t="e">
        <v>#VALUE!</v>
      </c>
      <c r="AN182" s="36" t="e">
        <v>#VALUE!</v>
      </c>
      <c r="AO182" s="36" t="e">
        <v>#VALUE!</v>
      </c>
      <c r="AP182" s="36" t="e">
        <v>#VALUE!</v>
      </c>
      <c r="AQ182" s="36" t="e">
        <v>#VALUE!</v>
      </c>
      <c r="AR182" s="36" t="e">
        <v>#VALUE!</v>
      </c>
      <c r="AS182" s="36" t="e">
        <v>#VALUE!</v>
      </c>
      <c r="AT182" s="36" t="e">
        <v>#VALUE!</v>
      </c>
      <c r="AU182" s="36" t="e">
        <v>#VALUE!</v>
      </c>
      <c r="AV182" s="36" t="e">
        <v>#VALUE!</v>
      </c>
      <c r="AW182" s="36" t="e">
        <v>#VALUE!</v>
      </c>
      <c r="AX182" s="36" t="e">
        <v>#VALUE!</v>
      </c>
      <c r="AY182" s="36" t="e">
        <v>#VALUE!</v>
      </c>
      <c r="AZ182" s="36" t="e">
        <v>#VALUE!</v>
      </c>
      <c r="BA182" s="36" t="e">
        <v>#VALUE!</v>
      </c>
      <c r="BB182" s="36" t="e">
        <v>#VALUE!</v>
      </c>
      <c r="BC182" s="28"/>
    </row>
    <row r="183" spans="1:55" s="7" customFormat="1" ht="15.75" customHeight="1" x14ac:dyDescent="0.25">
      <c r="A183" s="37" t="s">
        <v>280</v>
      </c>
      <c r="B183" s="43" t="s">
        <v>281</v>
      </c>
      <c r="C183" s="39" t="s">
        <v>40</v>
      </c>
      <c r="D183" s="35">
        <v>0</v>
      </c>
      <c r="E183" s="35">
        <v>0</v>
      </c>
      <c r="F183" s="35">
        <v>0</v>
      </c>
      <c r="G183" s="35">
        <v>0</v>
      </c>
      <c r="H183" s="35">
        <v>0</v>
      </c>
      <c r="I183" s="35">
        <v>0</v>
      </c>
      <c r="J183" s="35">
        <v>0</v>
      </c>
      <c r="K183" s="35">
        <v>0</v>
      </c>
      <c r="L183" s="35">
        <v>0</v>
      </c>
      <c r="M183" s="35">
        <v>0</v>
      </c>
      <c r="N183" s="35">
        <v>0</v>
      </c>
      <c r="O183" s="35">
        <v>0</v>
      </c>
      <c r="P183" s="35">
        <v>0</v>
      </c>
      <c r="Q183" s="35">
        <v>0</v>
      </c>
      <c r="R183" s="35">
        <v>0</v>
      </c>
      <c r="S183" s="35">
        <v>0</v>
      </c>
      <c r="T183" s="35">
        <v>0</v>
      </c>
      <c r="U183" s="35">
        <v>0</v>
      </c>
      <c r="V183" s="35">
        <v>0</v>
      </c>
      <c r="W183" s="35">
        <v>0</v>
      </c>
      <c r="X183" s="35">
        <v>0</v>
      </c>
      <c r="Y183" s="35">
        <v>0</v>
      </c>
      <c r="Z183" s="35">
        <v>0</v>
      </c>
      <c r="AA183" s="35">
        <f t="shared" si="168"/>
        <v>0</v>
      </c>
      <c r="AB183" s="35">
        <f t="shared" si="169"/>
        <v>0</v>
      </c>
      <c r="AD183" s="49"/>
      <c r="AE183" s="36" t="e">
        <v>#VALUE!</v>
      </c>
      <c r="AF183" s="36" t="e">
        <v>#VALUE!</v>
      </c>
      <c r="AG183" s="36" t="e">
        <v>#VALUE!</v>
      </c>
      <c r="AH183" s="36" t="e">
        <v>#VALUE!</v>
      </c>
      <c r="AI183" s="36" t="e">
        <v>#VALUE!</v>
      </c>
      <c r="AJ183" s="36" t="e">
        <v>#VALUE!</v>
      </c>
      <c r="AK183" s="36" t="e">
        <v>#VALUE!</v>
      </c>
      <c r="AL183" s="36" t="e">
        <v>#VALUE!</v>
      </c>
      <c r="AM183" s="36" t="e">
        <v>#VALUE!</v>
      </c>
      <c r="AN183" s="36" t="e">
        <v>#VALUE!</v>
      </c>
      <c r="AO183" s="36" t="e">
        <v>#VALUE!</v>
      </c>
      <c r="AP183" s="36" t="e">
        <v>#VALUE!</v>
      </c>
      <c r="AQ183" s="36" t="e">
        <v>#VALUE!</v>
      </c>
      <c r="AR183" s="36" t="e">
        <v>#VALUE!</v>
      </c>
      <c r="AS183" s="36" t="e">
        <v>#VALUE!</v>
      </c>
      <c r="AT183" s="36" t="e">
        <v>#VALUE!</v>
      </c>
      <c r="AU183" s="36" t="e">
        <v>#VALUE!</v>
      </c>
      <c r="AV183" s="36" t="e">
        <v>#VALUE!</v>
      </c>
      <c r="AW183" s="36" t="e">
        <v>#VALUE!</v>
      </c>
      <c r="AX183" s="36" t="e">
        <v>#VALUE!</v>
      </c>
      <c r="AY183" s="36" t="e">
        <v>#VALUE!</v>
      </c>
      <c r="AZ183" s="36" t="e">
        <v>#VALUE!</v>
      </c>
      <c r="BA183" s="36" t="e">
        <v>#VALUE!</v>
      </c>
      <c r="BB183" s="36" t="e">
        <v>#VALUE!</v>
      </c>
      <c r="BC183" s="28"/>
    </row>
    <row r="184" spans="1:55" s="7" customFormat="1" x14ac:dyDescent="0.25">
      <c r="A184" s="37" t="s">
        <v>282</v>
      </c>
      <c r="B184" s="38" t="s">
        <v>69</v>
      </c>
      <c r="C184" s="39" t="s">
        <v>40</v>
      </c>
      <c r="D184" s="35">
        <v>651.50477366000007</v>
      </c>
      <c r="E184" s="35">
        <v>454.68513372000007</v>
      </c>
      <c r="F184" s="35">
        <v>261.58556332218552</v>
      </c>
      <c r="G184" s="35">
        <v>720.48890804135169</v>
      </c>
      <c r="H184" s="35">
        <v>473.24802711707787</v>
      </c>
      <c r="I184" s="35">
        <v>248.54213815113894</v>
      </c>
      <c r="J184" s="35">
        <v>718.60607761594201</v>
      </c>
      <c r="K184" s="35">
        <v>472.90270454750265</v>
      </c>
      <c r="L184" s="35">
        <v>357.46579032506816</v>
      </c>
      <c r="M184" s="35">
        <v>244.41235306594749</v>
      </c>
      <c r="N184" s="35">
        <v>100.06499353514005</v>
      </c>
      <c r="O184" s="35">
        <v>178.43485844503275</v>
      </c>
      <c r="P184" s="35">
        <v>70.653080594614408</v>
      </c>
      <c r="Q184" s="35">
        <v>79.977831576772033</v>
      </c>
      <c r="R184" s="35">
        <v>58.813750891995532</v>
      </c>
      <c r="S184" s="35">
        <v>82.831379253601654</v>
      </c>
      <c r="T184" s="35">
        <v>60.960212309475757</v>
      </c>
      <c r="U184" s="35">
        <v>85.590548327048026</v>
      </c>
      <c r="V184" s="35">
        <v>63.133806753057364</v>
      </c>
      <c r="W184" s="35">
        <v>88.432492472696438</v>
      </c>
      <c r="X184" s="35">
        <v>64.938693894636941</v>
      </c>
      <c r="Y184" s="35">
        <v>91.359694942714526</v>
      </c>
      <c r="Z184" s="35">
        <v>71.797727650461113</v>
      </c>
      <c r="AA184" s="35">
        <f t="shared" si="168"/>
        <v>2515.7959673643359</v>
      </c>
      <c r="AB184" s="35">
        <f t="shared" si="169"/>
        <v>2039.6821606874696</v>
      </c>
      <c r="AD184" s="49"/>
      <c r="AE184" s="36">
        <v>0</v>
      </c>
      <c r="AF184" s="36">
        <v>0</v>
      </c>
      <c r="AG184" s="36">
        <v>0</v>
      </c>
      <c r="AH184" s="36">
        <v>0</v>
      </c>
      <c r="AI184" s="36">
        <v>0</v>
      </c>
      <c r="AJ184" s="36">
        <v>0</v>
      </c>
      <c r="AK184" s="36">
        <v>0</v>
      </c>
      <c r="AL184" s="36">
        <v>0</v>
      </c>
      <c r="AM184" s="36">
        <v>-9463.722665737223</v>
      </c>
      <c r="AN184" s="36">
        <v>0</v>
      </c>
      <c r="AO184" s="36">
        <v>-1068.5672953669446</v>
      </c>
      <c r="AP184" s="36">
        <v>0</v>
      </c>
      <c r="AQ184" s="36">
        <v>9.9999999999999929</v>
      </c>
      <c r="AR184" s="36">
        <v>0</v>
      </c>
      <c r="AS184" s="36">
        <v>0</v>
      </c>
      <c r="AT184" s="36">
        <v>0</v>
      </c>
      <c r="AU184" s="36">
        <v>0</v>
      </c>
      <c r="AV184" s="36">
        <v>0</v>
      </c>
      <c r="AW184" s="36">
        <v>0</v>
      </c>
      <c r="AX184" s="36">
        <v>0</v>
      </c>
      <c r="AY184" s="36">
        <v>0</v>
      </c>
      <c r="AZ184" s="36">
        <v>0</v>
      </c>
      <c r="BA184" s="36">
        <v>5</v>
      </c>
      <c r="BB184" s="36">
        <v>0</v>
      </c>
      <c r="BC184" s="28"/>
    </row>
    <row r="185" spans="1:55" s="30" customFormat="1" x14ac:dyDescent="0.25">
      <c r="A185" s="32" t="s">
        <v>283</v>
      </c>
      <c r="B185" s="33" t="s">
        <v>284</v>
      </c>
      <c r="C185" s="34" t="s">
        <v>40</v>
      </c>
      <c r="D185" s="35">
        <f>D187+D191+D192+D194+D195+D196+D198+D199+D200+D201+D202</f>
        <v>6501.2451267199995</v>
      </c>
      <c r="E185" s="35">
        <f t="shared" ref="E185:Z185" si="170">E187+E191+E192+E194+E195+E196+E198+E199+E200+E201+E202</f>
        <v>5543.1615517800001</v>
      </c>
      <c r="F185" s="35">
        <f t="shared" si="170"/>
        <v>6635.5472615571534</v>
      </c>
      <c r="G185" s="35">
        <f t="shared" si="170"/>
        <v>6971.6789262225593</v>
      </c>
      <c r="H185" s="35">
        <f t="shared" si="170"/>
        <v>7189.1644841419393</v>
      </c>
      <c r="I185" s="35">
        <f t="shared" si="170"/>
        <v>6958.0778710528839</v>
      </c>
      <c r="J185" s="35">
        <f t="shared" si="170"/>
        <v>7031.9364765417395</v>
      </c>
      <c r="K185" s="35">
        <f t="shared" si="170"/>
        <v>6952.2942645620469</v>
      </c>
      <c r="L185" s="35">
        <f t="shared" si="170"/>
        <v>15271.098924053891</v>
      </c>
      <c r="M185" s="35">
        <f t="shared" si="170"/>
        <v>6875.6675410022535</v>
      </c>
      <c r="N185" s="35">
        <f t="shared" si="170"/>
        <v>7973.5104974703572</v>
      </c>
      <c r="O185" s="35">
        <f t="shared" si="170"/>
        <v>7067.9874045109245</v>
      </c>
      <c r="P185" s="35">
        <f t="shared" si="170"/>
        <v>7041.9046835940562</v>
      </c>
      <c r="Q185" s="35">
        <f t="shared" si="170"/>
        <v>7311.4212666872827</v>
      </c>
      <c r="R185" s="35">
        <f t="shared" si="170"/>
        <v>7213.2613299507793</v>
      </c>
      <c r="S185" s="35">
        <f t="shared" si="170"/>
        <v>7453.6083073165919</v>
      </c>
      <c r="T185" s="35">
        <f t="shared" si="170"/>
        <v>7478.9459973675248</v>
      </c>
      <c r="U185" s="35">
        <f t="shared" si="170"/>
        <v>7696.1467417784024</v>
      </c>
      <c r="V185" s="35">
        <f t="shared" si="170"/>
        <v>7581.9736730053455</v>
      </c>
      <c r="W185" s="35">
        <f t="shared" si="170"/>
        <v>7921.9941687445262</v>
      </c>
      <c r="X185" s="35">
        <f t="shared" si="170"/>
        <v>7806.3558997735836</v>
      </c>
      <c r="Y185" s="35">
        <f t="shared" si="170"/>
        <v>8155.7121304933453</v>
      </c>
      <c r="Z185" s="35">
        <f t="shared" si="170"/>
        <v>8055.3750310421819</v>
      </c>
      <c r="AA185" s="35">
        <f t="shared" si="168"/>
        <v>73655.932785779049</v>
      </c>
      <c r="AB185" s="35">
        <f t="shared" si="169"/>
        <v>82643.526996941393</v>
      </c>
      <c r="AD185" s="49">
        <v>0</v>
      </c>
      <c r="AE185" s="36">
        <v>0</v>
      </c>
      <c r="AF185" s="36">
        <v>0</v>
      </c>
      <c r="AG185" s="36">
        <v>0</v>
      </c>
      <c r="AH185" s="36">
        <v>0</v>
      </c>
      <c r="AI185" s="36">
        <v>0</v>
      </c>
      <c r="AJ185" s="36">
        <v>0</v>
      </c>
      <c r="AK185" s="36">
        <v>0</v>
      </c>
      <c r="AL185" s="36">
        <v>0</v>
      </c>
      <c r="AM185" s="36">
        <v>24.342851583718584</v>
      </c>
      <c r="AN185" s="36">
        <v>0</v>
      </c>
      <c r="AO185" s="36">
        <v>-3.4358483494988832</v>
      </c>
      <c r="AP185" s="36">
        <v>0</v>
      </c>
      <c r="AQ185" s="36">
        <v>9.9981159153330736</v>
      </c>
      <c r="AR185" s="36">
        <v>0</v>
      </c>
      <c r="AS185" s="36">
        <v>-0.18055381246449542</v>
      </c>
      <c r="AT185" s="36">
        <v>0</v>
      </c>
      <c r="AU185" s="36">
        <v>-0.18771876496339246</v>
      </c>
      <c r="AV185" s="36">
        <v>0</v>
      </c>
      <c r="AW185" s="36">
        <v>-0.19538547667343664</v>
      </c>
      <c r="AX185" s="36">
        <v>0</v>
      </c>
      <c r="AY185" s="36">
        <v>-0.20124704097361246</v>
      </c>
      <c r="AZ185" s="36">
        <v>0</v>
      </c>
      <c r="BA185" s="36">
        <v>-10.207268767229834</v>
      </c>
      <c r="BB185" s="36">
        <v>0</v>
      </c>
      <c r="BC185" s="28"/>
    </row>
    <row r="186" spans="1:55" s="7" customFormat="1" x14ac:dyDescent="0.25">
      <c r="A186" s="37" t="s">
        <v>285</v>
      </c>
      <c r="B186" s="44" t="s">
        <v>286</v>
      </c>
      <c r="C186" s="39" t="s">
        <v>40</v>
      </c>
      <c r="D186" s="35" t="s">
        <v>43</v>
      </c>
      <c r="E186" s="35" t="s">
        <v>43</v>
      </c>
      <c r="F186" s="35" t="s">
        <v>43</v>
      </c>
      <c r="G186" s="35" t="s">
        <v>43</v>
      </c>
      <c r="H186" s="35" t="s">
        <v>43</v>
      </c>
      <c r="I186" s="35" t="s">
        <v>43</v>
      </c>
      <c r="J186" s="35" t="s">
        <v>43</v>
      </c>
      <c r="K186" s="35" t="s">
        <v>43</v>
      </c>
      <c r="L186" s="35" t="s">
        <v>43</v>
      </c>
      <c r="M186" s="35" t="s">
        <v>43</v>
      </c>
      <c r="N186" s="35" t="s">
        <v>43</v>
      </c>
      <c r="O186" s="35" t="s">
        <v>43</v>
      </c>
      <c r="P186" s="35" t="s">
        <v>43</v>
      </c>
      <c r="Q186" s="35" t="s">
        <v>43</v>
      </c>
      <c r="R186" s="35" t="s">
        <v>43</v>
      </c>
      <c r="S186" s="35" t="s">
        <v>43</v>
      </c>
      <c r="T186" s="35" t="s">
        <v>43</v>
      </c>
      <c r="U186" s="35" t="s">
        <v>43</v>
      </c>
      <c r="V186" s="35" t="s">
        <v>43</v>
      </c>
      <c r="W186" s="35" t="s">
        <v>43</v>
      </c>
      <c r="X186" s="35" t="s">
        <v>43</v>
      </c>
      <c r="Y186" s="35" t="s">
        <v>43</v>
      </c>
      <c r="Z186" s="35" t="s">
        <v>43</v>
      </c>
      <c r="AA186" s="35" t="s">
        <v>43</v>
      </c>
      <c r="AB186" s="35" t="s">
        <v>43</v>
      </c>
      <c r="AD186" s="49"/>
      <c r="AE186" s="36" t="s">
        <v>43</v>
      </c>
      <c r="AF186" s="36" t="s">
        <v>43</v>
      </c>
      <c r="AG186" s="36" t="s">
        <v>43</v>
      </c>
      <c r="AH186" s="36" t="s">
        <v>43</v>
      </c>
      <c r="AI186" s="36" t="s">
        <v>43</v>
      </c>
      <c r="AJ186" s="36" t="s">
        <v>43</v>
      </c>
      <c r="AK186" s="36" t="s">
        <v>43</v>
      </c>
      <c r="AL186" s="36" t="s">
        <v>43</v>
      </c>
      <c r="AM186" s="36" t="s">
        <v>43</v>
      </c>
      <c r="AN186" s="36" t="s">
        <v>43</v>
      </c>
      <c r="AO186" s="36" t="s">
        <v>43</v>
      </c>
      <c r="AP186" s="36" t="s">
        <v>43</v>
      </c>
      <c r="AQ186" s="36" t="s">
        <v>43</v>
      </c>
      <c r="AR186" s="36" t="s">
        <v>43</v>
      </c>
      <c r="AS186" s="36" t="s">
        <v>43</v>
      </c>
      <c r="AT186" s="36" t="s">
        <v>43</v>
      </c>
      <c r="AU186" s="36" t="s">
        <v>43</v>
      </c>
      <c r="AV186" s="36" t="s">
        <v>43</v>
      </c>
      <c r="AW186" s="36" t="s">
        <v>43</v>
      </c>
      <c r="AX186" s="36" t="s">
        <v>43</v>
      </c>
      <c r="AY186" s="36" t="s">
        <v>43</v>
      </c>
      <c r="AZ186" s="36" t="s">
        <v>43</v>
      </c>
      <c r="BA186" s="36" t="s">
        <v>43</v>
      </c>
      <c r="BB186" s="36" t="s">
        <v>43</v>
      </c>
      <c r="BC186" s="28"/>
    </row>
    <row r="187" spans="1:55" s="7" customFormat="1" x14ac:dyDescent="0.25">
      <c r="A187" s="37" t="s">
        <v>287</v>
      </c>
      <c r="B187" s="44" t="s">
        <v>288</v>
      </c>
      <c r="C187" s="39" t="s">
        <v>40</v>
      </c>
      <c r="D187" s="35">
        <f>D190</f>
        <v>973.86680000000001</v>
      </c>
      <c r="E187" s="35">
        <f t="shared" ref="E187:Z187" si="171">E190</f>
        <v>929.97059999999999</v>
      </c>
      <c r="F187" s="35">
        <f t="shared" si="171"/>
        <v>887.49400000000003</v>
      </c>
      <c r="G187" s="35">
        <f t="shared" si="171"/>
        <v>966.94584786682901</v>
      </c>
      <c r="H187" s="35">
        <f t="shared" si="171"/>
        <v>993.77673699999991</v>
      </c>
      <c r="I187" s="35">
        <f t="shared" si="171"/>
        <v>1165.8731086666</v>
      </c>
      <c r="J187" s="35">
        <f t="shared" si="171"/>
        <v>1186.8188505099999</v>
      </c>
      <c r="K187" s="35">
        <f t="shared" si="171"/>
        <v>1269.9159130619755</v>
      </c>
      <c r="L187" s="35">
        <f t="shared" si="171"/>
        <v>490.58985300000001</v>
      </c>
      <c r="M187" s="35">
        <f t="shared" si="171"/>
        <v>1300.7646393931927</v>
      </c>
      <c r="N187" s="35">
        <f t="shared" si="171"/>
        <v>1298.7136008215186</v>
      </c>
      <c r="O187" s="35">
        <f t="shared" si="171"/>
        <v>1341.0278277322648</v>
      </c>
      <c r="P187" s="35">
        <f t="shared" si="171"/>
        <v>1139.8810514764268</v>
      </c>
      <c r="Q187" s="35">
        <f t="shared" si="171"/>
        <v>1378.7938805050139</v>
      </c>
      <c r="R187" s="35">
        <f t="shared" si="171"/>
        <v>1085.8910082212888</v>
      </c>
      <c r="S187" s="35">
        <f t="shared" si="171"/>
        <v>1419.4512422095636</v>
      </c>
      <c r="T187" s="35">
        <f t="shared" si="171"/>
        <v>1019.1110138691547</v>
      </c>
      <c r="U187" s="35">
        <f t="shared" si="171"/>
        <v>1462.0347794758502</v>
      </c>
      <c r="V187" s="35">
        <f t="shared" si="171"/>
        <v>973.08234857105356</v>
      </c>
      <c r="W187" s="35">
        <f t="shared" si="171"/>
        <v>1505.8958228601257</v>
      </c>
      <c r="X187" s="35">
        <f t="shared" si="171"/>
        <v>1002.2748190281852</v>
      </c>
      <c r="Y187" s="35">
        <f t="shared" si="171"/>
        <v>1551.0726975459295</v>
      </c>
      <c r="Z187" s="35">
        <f t="shared" si="171"/>
        <v>1032.3430635990308</v>
      </c>
      <c r="AA187" s="35">
        <f t="shared" si="168"/>
        <v>13409.552390293917</v>
      </c>
      <c r="AB187" s="35">
        <f t="shared" si="169"/>
        <v>10222.482346096658</v>
      </c>
      <c r="AD187" s="40"/>
      <c r="AE187" s="36">
        <v>0</v>
      </c>
      <c r="AF187" s="36">
        <v>0</v>
      </c>
      <c r="AG187" s="36">
        <v>0</v>
      </c>
      <c r="AH187" s="36">
        <v>0</v>
      </c>
      <c r="AI187" s="36">
        <v>0</v>
      </c>
      <c r="AJ187" s="36">
        <v>0</v>
      </c>
      <c r="AK187" s="36">
        <v>0</v>
      </c>
      <c r="AL187" s="36">
        <v>0</v>
      </c>
      <c r="AM187" s="36">
        <v>0</v>
      </c>
      <c r="AN187" s="36">
        <v>0</v>
      </c>
      <c r="AO187" s="36">
        <v>5.7500000000345608E-3</v>
      </c>
      <c r="AP187" s="36">
        <v>0</v>
      </c>
      <c r="AQ187" s="36">
        <v>0</v>
      </c>
      <c r="AR187" s="36">
        <v>0</v>
      </c>
      <c r="AS187" s="36">
        <v>0</v>
      </c>
      <c r="AT187" s="36">
        <v>0</v>
      </c>
      <c r="AU187" s="36">
        <v>0</v>
      </c>
      <c r="AV187" s="36">
        <v>0</v>
      </c>
      <c r="AW187" s="36">
        <v>0</v>
      </c>
      <c r="AX187" s="36">
        <v>0</v>
      </c>
      <c r="AY187" s="36">
        <v>0</v>
      </c>
      <c r="AZ187" s="36">
        <v>0</v>
      </c>
      <c r="BA187" s="36">
        <v>0</v>
      </c>
      <c r="BB187" s="36">
        <v>0</v>
      </c>
      <c r="BC187" s="28"/>
    </row>
    <row r="188" spans="1:55" s="7" customFormat="1" x14ac:dyDescent="0.25">
      <c r="A188" s="37" t="s">
        <v>289</v>
      </c>
      <c r="B188" s="43" t="s">
        <v>290</v>
      </c>
      <c r="C188" s="39" t="s">
        <v>40</v>
      </c>
      <c r="D188" s="35" t="s">
        <v>43</v>
      </c>
      <c r="E188" s="35" t="s">
        <v>43</v>
      </c>
      <c r="F188" s="35" t="s">
        <v>43</v>
      </c>
      <c r="G188" s="35" t="s">
        <v>43</v>
      </c>
      <c r="H188" s="35" t="s">
        <v>43</v>
      </c>
      <c r="I188" s="35" t="s">
        <v>43</v>
      </c>
      <c r="J188" s="35" t="s">
        <v>43</v>
      </c>
      <c r="K188" s="35" t="s">
        <v>43</v>
      </c>
      <c r="L188" s="35" t="s">
        <v>43</v>
      </c>
      <c r="M188" s="35" t="s">
        <v>43</v>
      </c>
      <c r="N188" s="35" t="s">
        <v>43</v>
      </c>
      <c r="O188" s="35" t="s">
        <v>43</v>
      </c>
      <c r="P188" s="35" t="s">
        <v>43</v>
      </c>
      <c r="Q188" s="35" t="s">
        <v>43</v>
      </c>
      <c r="R188" s="35" t="s">
        <v>43</v>
      </c>
      <c r="S188" s="35" t="s">
        <v>43</v>
      </c>
      <c r="T188" s="35" t="s">
        <v>43</v>
      </c>
      <c r="U188" s="35" t="s">
        <v>43</v>
      </c>
      <c r="V188" s="35" t="s">
        <v>43</v>
      </c>
      <c r="W188" s="35" t="s">
        <v>43</v>
      </c>
      <c r="X188" s="35" t="s">
        <v>43</v>
      </c>
      <c r="Y188" s="35" t="s">
        <v>43</v>
      </c>
      <c r="Z188" s="35" t="s">
        <v>43</v>
      </c>
      <c r="AA188" s="35" t="s">
        <v>43</v>
      </c>
      <c r="AB188" s="35" t="s">
        <v>43</v>
      </c>
      <c r="AD188" s="40"/>
      <c r="AE188" s="36" t="s">
        <v>43</v>
      </c>
      <c r="AF188" s="36" t="s">
        <v>43</v>
      </c>
      <c r="AG188" s="36" t="s">
        <v>43</v>
      </c>
      <c r="AH188" s="36" t="s">
        <v>43</v>
      </c>
      <c r="AI188" s="36" t="s">
        <v>43</v>
      </c>
      <c r="AJ188" s="36" t="s">
        <v>43</v>
      </c>
      <c r="AK188" s="36" t="s">
        <v>43</v>
      </c>
      <c r="AL188" s="36" t="s">
        <v>43</v>
      </c>
      <c r="AM188" s="36" t="s">
        <v>43</v>
      </c>
      <c r="AN188" s="36" t="s">
        <v>43</v>
      </c>
      <c r="AO188" s="36" t="s">
        <v>43</v>
      </c>
      <c r="AP188" s="36" t="s">
        <v>43</v>
      </c>
      <c r="AQ188" s="36" t="s">
        <v>43</v>
      </c>
      <c r="AR188" s="36" t="s">
        <v>43</v>
      </c>
      <c r="AS188" s="36" t="s">
        <v>43</v>
      </c>
      <c r="AT188" s="36" t="s">
        <v>43</v>
      </c>
      <c r="AU188" s="36" t="s">
        <v>43</v>
      </c>
      <c r="AV188" s="36" t="s">
        <v>43</v>
      </c>
      <c r="AW188" s="36" t="s">
        <v>43</v>
      </c>
      <c r="AX188" s="36" t="s">
        <v>43</v>
      </c>
      <c r="AY188" s="36" t="s">
        <v>43</v>
      </c>
      <c r="AZ188" s="36" t="s">
        <v>43</v>
      </c>
      <c r="BA188" s="36" t="s">
        <v>43</v>
      </c>
      <c r="BB188" s="36" t="s">
        <v>43</v>
      </c>
      <c r="BC188" s="28"/>
    </row>
    <row r="189" spans="1:55" s="7" customFormat="1" x14ac:dyDescent="0.25">
      <c r="A189" s="37" t="s">
        <v>291</v>
      </c>
      <c r="B189" s="43" t="s">
        <v>292</v>
      </c>
      <c r="C189" s="39" t="s">
        <v>40</v>
      </c>
      <c r="D189" s="35" t="s">
        <v>43</v>
      </c>
      <c r="E189" s="35" t="s">
        <v>43</v>
      </c>
      <c r="F189" s="35" t="s">
        <v>43</v>
      </c>
      <c r="G189" s="35" t="s">
        <v>43</v>
      </c>
      <c r="H189" s="35" t="s">
        <v>43</v>
      </c>
      <c r="I189" s="35" t="s">
        <v>43</v>
      </c>
      <c r="J189" s="35" t="s">
        <v>43</v>
      </c>
      <c r="K189" s="35" t="s">
        <v>43</v>
      </c>
      <c r="L189" s="35" t="s">
        <v>43</v>
      </c>
      <c r="M189" s="35" t="s">
        <v>43</v>
      </c>
      <c r="N189" s="35" t="s">
        <v>43</v>
      </c>
      <c r="O189" s="35" t="s">
        <v>43</v>
      </c>
      <c r="P189" s="35" t="s">
        <v>43</v>
      </c>
      <c r="Q189" s="35" t="s">
        <v>43</v>
      </c>
      <c r="R189" s="35" t="s">
        <v>43</v>
      </c>
      <c r="S189" s="35" t="s">
        <v>43</v>
      </c>
      <c r="T189" s="35" t="s">
        <v>43</v>
      </c>
      <c r="U189" s="35" t="s">
        <v>43</v>
      </c>
      <c r="V189" s="35" t="s">
        <v>43</v>
      </c>
      <c r="W189" s="35" t="s">
        <v>43</v>
      </c>
      <c r="X189" s="35" t="s">
        <v>43</v>
      </c>
      <c r="Y189" s="35" t="s">
        <v>43</v>
      </c>
      <c r="Z189" s="35" t="s">
        <v>43</v>
      </c>
      <c r="AA189" s="35" t="s">
        <v>43</v>
      </c>
      <c r="AB189" s="35" t="s">
        <v>43</v>
      </c>
      <c r="AD189" s="40"/>
      <c r="AE189" s="36" t="s">
        <v>43</v>
      </c>
      <c r="AF189" s="36" t="s">
        <v>43</v>
      </c>
      <c r="AG189" s="36" t="s">
        <v>43</v>
      </c>
      <c r="AH189" s="36" t="s">
        <v>43</v>
      </c>
      <c r="AI189" s="36" t="s">
        <v>43</v>
      </c>
      <c r="AJ189" s="36" t="s">
        <v>43</v>
      </c>
      <c r="AK189" s="36" t="s">
        <v>43</v>
      </c>
      <c r="AL189" s="36" t="s">
        <v>43</v>
      </c>
      <c r="AM189" s="36" t="s">
        <v>43</v>
      </c>
      <c r="AN189" s="36" t="s">
        <v>43</v>
      </c>
      <c r="AO189" s="36" t="s">
        <v>43</v>
      </c>
      <c r="AP189" s="36" t="s">
        <v>43</v>
      </c>
      <c r="AQ189" s="36" t="s">
        <v>43</v>
      </c>
      <c r="AR189" s="36" t="s">
        <v>43</v>
      </c>
      <c r="AS189" s="36" t="s">
        <v>43</v>
      </c>
      <c r="AT189" s="36" t="s">
        <v>43</v>
      </c>
      <c r="AU189" s="36" t="s">
        <v>43</v>
      </c>
      <c r="AV189" s="36" t="s">
        <v>43</v>
      </c>
      <c r="AW189" s="36" t="s">
        <v>43</v>
      </c>
      <c r="AX189" s="36" t="s">
        <v>43</v>
      </c>
      <c r="AY189" s="36" t="s">
        <v>43</v>
      </c>
      <c r="AZ189" s="36" t="s">
        <v>43</v>
      </c>
      <c r="BA189" s="36" t="s">
        <v>43</v>
      </c>
      <c r="BB189" s="36" t="s">
        <v>43</v>
      </c>
      <c r="BC189" s="28"/>
    </row>
    <row r="190" spans="1:55" s="7" customFormat="1" x14ac:dyDescent="0.25">
      <c r="A190" s="37" t="s">
        <v>293</v>
      </c>
      <c r="B190" s="43" t="s">
        <v>294</v>
      </c>
      <c r="C190" s="39" t="s">
        <v>40</v>
      </c>
      <c r="D190" s="35">
        <v>973.86680000000001</v>
      </c>
      <c r="E190" s="35">
        <v>929.97059999999999</v>
      </c>
      <c r="F190" s="35">
        <v>887.49400000000003</v>
      </c>
      <c r="G190" s="35">
        <v>966.94584786682901</v>
      </c>
      <c r="H190" s="35">
        <v>993.77673699999991</v>
      </c>
      <c r="I190" s="35">
        <v>1165.8731086666</v>
      </c>
      <c r="J190" s="35">
        <v>1186.8188505099999</v>
      </c>
      <c r="K190" s="35">
        <v>1269.9159130619755</v>
      </c>
      <c r="L190" s="35">
        <v>490.58985300000001</v>
      </c>
      <c r="M190" s="35">
        <v>1300.7646393931927</v>
      </c>
      <c r="N190" s="35">
        <v>1298.7136008215186</v>
      </c>
      <c r="O190" s="35">
        <v>1341.0278277322648</v>
      </c>
      <c r="P190" s="35">
        <v>1139.8810514764268</v>
      </c>
      <c r="Q190" s="35">
        <v>1378.7938805050139</v>
      </c>
      <c r="R190" s="35">
        <v>1085.8910082212888</v>
      </c>
      <c r="S190" s="35">
        <v>1419.4512422095636</v>
      </c>
      <c r="T190" s="35">
        <v>1019.1110138691547</v>
      </c>
      <c r="U190" s="35">
        <v>1462.0347794758502</v>
      </c>
      <c r="V190" s="35">
        <v>973.08234857105356</v>
      </c>
      <c r="W190" s="35">
        <v>1505.8958228601257</v>
      </c>
      <c r="X190" s="35">
        <v>1002.2748190281852</v>
      </c>
      <c r="Y190" s="35">
        <v>1551.0726975459295</v>
      </c>
      <c r="Z190" s="35">
        <v>1032.3430635990308</v>
      </c>
      <c r="AA190" s="35">
        <f t="shared" si="168"/>
        <v>13409.552390293917</v>
      </c>
      <c r="AB190" s="35">
        <f t="shared" si="169"/>
        <v>10222.482346096658</v>
      </c>
      <c r="AD190" s="40"/>
      <c r="AE190" s="36">
        <v>0</v>
      </c>
      <c r="AF190" s="36">
        <v>0</v>
      </c>
      <c r="AG190" s="36">
        <v>0</v>
      </c>
      <c r="AH190" s="36">
        <v>0</v>
      </c>
      <c r="AI190" s="36">
        <v>0</v>
      </c>
      <c r="AJ190" s="36">
        <v>0</v>
      </c>
      <c r="AK190" s="36">
        <v>0</v>
      </c>
      <c r="AL190" s="36">
        <v>0</v>
      </c>
      <c r="AM190" s="36">
        <v>0</v>
      </c>
      <c r="AN190" s="36">
        <v>0</v>
      </c>
      <c r="AO190" s="36">
        <v>5.7500000000345608E-3</v>
      </c>
      <c r="AP190" s="36">
        <v>0</v>
      </c>
      <c r="AQ190" s="36">
        <v>0</v>
      </c>
      <c r="AR190" s="36">
        <v>0</v>
      </c>
      <c r="AS190" s="36">
        <v>0</v>
      </c>
      <c r="AT190" s="36">
        <v>0</v>
      </c>
      <c r="AU190" s="36">
        <v>0</v>
      </c>
      <c r="AV190" s="36">
        <v>0</v>
      </c>
      <c r="AW190" s="36">
        <v>0</v>
      </c>
      <c r="AX190" s="36">
        <v>0</v>
      </c>
      <c r="AY190" s="36">
        <v>0</v>
      </c>
      <c r="AZ190" s="36">
        <v>0</v>
      </c>
      <c r="BA190" s="36">
        <v>0</v>
      </c>
      <c r="BB190" s="36">
        <v>0</v>
      </c>
      <c r="BC190" s="28"/>
    </row>
    <row r="191" spans="1:55" s="7" customFormat="1" ht="31.5" x14ac:dyDescent="0.25">
      <c r="A191" s="37" t="s">
        <v>295</v>
      </c>
      <c r="B191" s="44" t="s">
        <v>296</v>
      </c>
      <c r="C191" s="39" t="s">
        <v>40</v>
      </c>
      <c r="D191" s="35">
        <v>1932.0256290000002</v>
      </c>
      <c r="E191" s="35">
        <v>1296.0599839399999</v>
      </c>
      <c r="F191" s="35">
        <v>2062.07021673094</v>
      </c>
      <c r="G191" s="35">
        <v>1808.0340701742223</v>
      </c>
      <c r="H191" s="35">
        <v>1976.2227577580395</v>
      </c>
      <c r="I191" s="35">
        <v>1009.6857069612008</v>
      </c>
      <c r="J191" s="35">
        <v>1437.7914749312504</v>
      </c>
      <c r="K191" s="35">
        <v>835.60064369337329</v>
      </c>
      <c r="L191" s="35">
        <v>854.22428217061633</v>
      </c>
      <c r="M191" s="35">
        <v>874.31609228118066</v>
      </c>
      <c r="N191" s="35">
        <v>886.36741243698168</v>
      </c>
      <c r="O191" s="35">
        <v>914.76955615567499</v>
      </c>
      <c r="P191" s="35">
        <v>934.36782136109423</v>
      </c>
      <c r="Q191" s="35">
        <v>966.33500348334951</v>
      </c>
      <c r="R191" s="35">
        <v>985.28099091114711</v>
      </c>
      <c r="S191" s="35">
        <v>1021.3329262894987</v>
      </c>
      <c r="T191" s="35">
        <v>1036.7324891459789</v>
      </c>
      <c r="U191" s="35">
        <v>1053.6694072263308</v>
      </c>
      <c r="V191" s="35">
        <v>1090.0772535654326</v>
      </c>
      <c r="W191" s="35">
        <v>1085.2794894431206</v>
      </c>
      <c r="X191" s="35">
        <v>1124.2286130300588</v>
      </c>
      <c r="Y191" s="35">
        <v>1117.8378741264141</v>
      </c>
      <c r="Z191" s="35">
        <v>1157.9554714209607</v>
      </c>
      <c r="AA191" s="35">
        <f t="shared" si="168"/>
        <v>11283.155225388233</v>
      </c>
      <c r="AB191" s="35">
        <f t="shared" si="169"/>
        <v>11483.24856673156</v>
      </c>
      <c r="AD191" s="40"/>
      <c r="AE191" s="36">
        <v>0</v>
      </c>
      <c r="AF191" s="36">
        <v>0</v>
      </c>
      <c r="AG191" s="36">
        <v>0</v>
      </c>
      <c r="AH191" s="36">
        <v>0</v>
      </c>
      <c r="AI191" s="36">
        <v>0</v>
      </c>
      <c r="AJ191" s="36">
        <v>0</v>
      </c>
      <c r="AK191" s="36">
        <v>0</v>
      </c>
      <c r="AL191" s="36">
        <v>0</v>
      </c>
      <c r="AM191" s="36">
        <v>-5.9822345406246313E-5</v>
      </c>
      <c r="AN191" s="36">
        <v>0</v>
      </c>
      <c r="AO191" s="36">
        <v>-1.3610999985758099E-4</v>
      </c>
      <c r="AP191" s="36">
        <v>0</v>
      </c>
      <c r="AQ191" s="36">
        <v>0</v>
      </c>
      <c r="AR191" s="36">
        <v>0</v>
      </c>
      <c r="AS191" s="36">
        <v>0</v>
      </c>
      <c r="AT191" s="36">
        <v>0</v>
      </c>
      <c r="AU191" s="36">
        <v>0</v>
      </c>
      <c r="AV191" s="36">
        <v>0</v>
      </c>
      <c r="AW191" s="36">
        <v>0</v>
      </c>
      <c r="AX191" s="36">
        <v>0</v>
      </c>
      <c r="AY191" s="36">
        <v>0</v>
      </c>
      <c r="AZ191" s="36">
        <v>0</v>
      </c>
      <c r="BA191" s="36">
        <v>0</v>
      </c>
      <c r="BB191" s="36">
        <v>0</v>
      </c>
      <c r="BC191" s="28"/>
    </row>
    <row r="192" spans="1:55" s="7" customFormat="1" ht="31.5" x14ac:dyDescent="0.25">
      <c r="A192" s="37" t="s">
        <v>297</v>
      </c>
      <c r="B192" s="44" t="s">
        <v>298</v>
      </c>
      <c r="C192" s="39" t="s">
        <v>40</v>
      </c>
      <c r="D192" s="35">
        <v>58.132700000000007</v>
      </c>
      <c r="E192" s="35">
        <v>34.038199999999996</v>
      </c>
      <c r="F192" s="35">
        <v>176.79400000000001</v>
      </c>
      <c r="G192" s="35">
        <v>115.31658025747791</v>
      </c>
      <c r="H192" s="35">
        <v>198.32276300000001</v>
      </c>
      <c r="I192" s="35">
        <v>276.80672094393299</v>
      </c>
      <c r="J192" s="35">
        <v>94.432751619999991</v>
      </c>
      <c r="K192" s="35">
        <v>117.65592346869941</v>
      </c>
      <c r="L192" s="35">
        <v>1777.5094880000001</v>
      </c>
      <c r="M192" s="35">
        <v>97.906903811046021</v>
      </c>
      <c r="N192" s="35">
        <v>338.24656755383307</v>
      </c>
      <c r="O192" s="35">
        <v>96.876872295586892</v>
      </c>
      <c r="P192" s="35">
        <v>77.026705553276926</v>
      </c>
      <c r="Q192" s="35">
        <v>99.802825356047762</v>
      </c>
      <c r="R192" s="35">
        <v>75.111177076768641</v>
      </c>
      <c r="S192" s="35">
        <v>102.79638822792947</v>
      </c>
      <c r="T192" s="35">
        <v>77.387935378024963</v>
      </c>
      <c r="U192" s="35">
        <v>104.11214360619915</v>
      </c>
      <c r="V192" s="35">
        <v>79.732109624687041</v>
      </c>
      <c r="W192" s="35">
        <v>109.00361191956874</v>
      </c>
      <c r="X192" s="35">
        <v>102.3812678666808</v>
      </c>
      <c r="Y192" s="35">
        <v>112.27372027715579</v>
      </c>
      <c r="Z192" s="35">
        <v>90.409578485943115</v>
      </c>
      <c r="AA192" s="35">
        <f t="shared" si="168"/>
        <v>1133.1839035822331</v>
      </c>
      <c r="AB192" s="35">
        <f t="shared" si="169"/>
        <v>2910.5603441592148</v>
      </c>
      <c r="AD192" s="40"/>
      <c r="AE192" s="36">
        <v>0</v>
      </c>
      <c r="AF192" s="36">
        <v>0</v>
      </c>
      <c r="AG192" s="36">
        <v>0</v>
      </c>
      <c r="AH192" s="36">
        <v>0</v>
      </c>
      <c r="AI192" s="36">
        <v>0</v>
      </c>
      <c r="AJ192" s="36">
        <v>0</v>
      </c>
      <c r="AK192" s="36">
        <v>0</v>
      </c>
      <c r="AL192" s="36">
        <v>0</v>
      </c>
      <c r="AM192" s="36">
        <v>2.2737367544323206E-13</v>
      </c>
      <c r="AN192" s="36">
        <v>0</v>
      </c>
      <c r="AO192" s="36">
        <v>4.5769999999265565E-3</v>
      </c>
      <c r="AP192" s="36">
        <v>0</v>
      </c>
      <c r="AQ192" s="36">
        <v>0</v>
      </c>
      <c r="AR192" s="36">
        <v>0</v>
      </c>
      <c r="AS192" s="36">
        <v>0</v>
      </c>
      <c r="AT192" s="36">
        <v>0</v>
      </c>
      <c r="AU192" s="36">
        <v>0</v>
      </c>
      <c r="AV192" s="36">
        <v>0</v>
      </c>
      <c r="AW192" s="36">
        <v>0</v>
      </c>
      <c r="AX192" s="36">
        <v>0</v>
      </c>
      <c r="AY192" s="36">
        <v>0</v>
      </c>
      <c r="AZ192" s="36">
        <v>0</v>
      </c>
      <c r="BA192" s="36">
        <v>0</v>
      </c>
      <c r="BB192" s="36">
        <v>0</v>
      </c>
      <c r="BC192" s="28"/>
    </row>
    <row r="193" spans="1:55" s="7" customFormat="1" x14ac:dyDescent="0.25">
      <c r="A193" s="37" t="s">
        <v>299</v>
      </c>
      <c r="B193" s="44" t="s">
        <v>300</v>
      </c>
      <c r="C193" s="39" t="s">
        <v>40</v>
      </c>
      <c r="D193" s="35" t="s">
        <v>43</v>
      </c>
      <c r="E193" s="35" t="s">
        <v>43</v>
      </c>
      <c r="F193" s="35" t="s">
        <v>43</v>
      </c>
      <c r="G193" s="35" t="s">
        <v>43</v>
      </c>
      <c r="H193" s="35" t="s">
        <v>43</v>
      </c>
      <c r="I193" s="35" t="s">
        <v>43</v>
      </c>
      <c r="J193" s="35" t="s">
        <v>43</v>
      </c>
      <c r="K193" s="35" t="s">
        <v>43</v>
      </c>
      <c r="L193" s="35" t="s">
        <v>43</v>
      </c>
      <c r="M193" s="35" t="s">
        <v>43</v>
      </c>
      <c r="N193" s="35" t="s">
        <v>43</v>
      </c>
      <c r="O193" s="35" t="s">
        <v>43</v>
      </c>
      <c r="P193" s="35" t="s">
        <v>43</v>
      </c>
      <c r="Q193" s="35" t="s">
        <v>43</v>
      </c>
      <c r="R193" s="35" t="s">
        <v>43</v>
      </c>
      <c r="S193" s="35" t="s">
        <v>43</v>
      </c>
      <c r="T193" s="35" t="s">
        <v>43</v>
      </c>
      <c r="U193" s="35" t="s">
        <v>43</v>
      </c>
      <c r="V193" s="35" t="s">
        <v>43</v>
      </c>
      <c r="W193" s="35" t="s">
        <v>43</v>
      </c>
      <c r="X193" s="35" t="s">
        <v>43</v>
      </c>
      <c r="Y193" s="35" t="s">
        <v>43</v>
      </c>
      <c r="Z193" s="35" t="s">
        <v>43</v>
      </c>
      <c r="AA193" s="35" t="s">
        <v>43</v>
      </c>
      <c r="AB193" s="35" t="s">
        <v>43</v>
      </c>
      <c r="AD193" s="40"/>
      <c r="AE193" s="36" t="s">
        <v>43</v>
      </c>
      <c r="AF193" s="36" t="s">
        <v>43</v>
      </c>
      <c r="AG193" s="36" t="s">
        <v>43</v>
      </c>
      <c r="AH193" s="36" t="s">
        <v>43</v>
      </c>
      <c r="AI193" s="36" t="s">
        <v>43</v>
      </c>
      <c r="AJ193" s="36" t="s">
        <v>43</v>
      </c>
      <c r="AK193" s="36" t="s">
        <v>43</v>
      </c>
      <c r="AL193" s="36" t="s">
        <v>43</v>
      </c>
      <c r="AM193" s="36" t="s">
        <v>43</v>
      </c>
      <c r="AN193" s="36" t="s">
        <v>43</v>
      </c>
      <c r="AO193" s="36" t="s">
        <v>43</v>
      </c>
      <c r="AP193" s="36" t="s">
        <v>43</v>
      </c>
      <c r="AQ193" s="36" t="s">
        <v>43</v>
      </c>
      <c r="AR193" s="36" t="s">
        <v>43</v>
      </c>
      <c r="AS193" s="36" t="s">
        <v>43</v>
      </c>
      <c r="AT193" s="36" t="s">
        <v>43</v>
      </c>
      <c r="AU193" s="36" t="s">
        <v>43</v>
      </c>
      <c r="AV193" s="36" t="s">
        <v>43</v>
      </c>
      <c r="AW193" s="36" t="s">
        <v>43</v>
      </c>
      <c r="AX193" s="36" t="s">
        <v>43</v>
      </c>
      <c r="AY193" s="36" t="s">
        <v>43</v>
      </c>
      <c r="AZ193" s="36" t="s">
        <v>43</v>
      </c>
      <c r="BA193" s="36" t="s">
        <v>43</v>
      </c>
      <c r="BB193" s="36" t="s">
        <v>43</v>
      </c>
      <c r="BC193" s="28"/>
    </row>
    <row r="194" spans="1:55" s="7" customFormat="1" x14ac:dyDescent="0.25">
      <c r="A194" s="37" t="s">
        <v>301</v>
      </c>
      <c r="B194" s="44" t="s">
        <v>302</v>
      </c>
      <c r="C194" s="39" t="s">
        <v>40</v>
      </c>
      <c r="D194" s="35">
        <v>1281.6271979999999</v>
      </c>
      <c r="E194" s="35">
        <v>1353.8673120000001</v>
      </c>
      <c r="F194" s="35">
        <v>1386.40230824224</v>
      </c>
      <c r="G194" s="35">
        <v>1404.5488697867797</v>
      </c>
      <c r="H194" s="35">
        <v>1522.304005344495</v>
      </c>
      <c r="I194" s="35">
        <v>1456.5609646517651</v>
      </c>
      <c r="J194" s="35">
        <v>1620.3513188235338</v>
      </c>
      <c r="K194" s="35">
        <v>1637.1476810184968</v>
      </c>
      <c r="L194" s="35">
        <v>1909.5878476340065</v>
      </c>
      <c r="M194" s="35">
        <v>1746.2266322803089</v>
      </c>
      <c r="N194" s="35">
        <v>1749.9489238624881</v>
      </c>
      <c r="O194" s="35">
        <v>1816.0756975715217</v>
      </c>
      <c r="P194" s="35">
        <v>1813.0339951611695</v>
      </c>
      <c r="Q194" s="35">
        <v>1888.7187254743826</v>
      </c>
      <c r="R194" s="35">
        <v>1885.5552949676162</v>
      </c>
      <c r="S194" s="35">
        <v>1964.2674744933597</v>
      </c>
      <c r="T194" s="35">
        <v>1960.9775067663209</v>
      </c>
      <c r="U194" s="35">
        <v>2042.1057972694321</v>
      </c>
      <c r="V194" s="35">
        <v>2039.4165270369738</v>
      </c>
      <c r="W194" s="35">
        <v>2123.0576529565474</v>
      </c>
      <c r="X194" s="35">
        <v>2086.3231071588239</v>
      </c>
      <c r="Y194" s="35">
        <v>2207.2475828711476</v>
      </c>
      <c r="Z194" s="35">
        <v>2169.7760314451766</v>
      </c>
      <c r="AA194" s="35">
        <f t="shared" si="168"/>
        <v>18567.502568103224</v>
      </c>
      <c r="AB194" s="35">
        <f t="shared" si="169"/>
        <v>18757.274558200606</v>
      </c>
      <c r="AD194" s="40"/>
      <c r="AE194" s="36">
        <v>0</v>
      </c>
      <c r="AF194" s="36">
        <v>0</v>
      </c>
      <c r="AG194" s="36">
        <v>0</v>
      </c>
      <c r="AH194" s="36">
        <v>0</v>
      </c>
      <c r="AI194" s="36">
        <v>0</v>
      </c>
      <c r="AJ194" s="36">
        <v>0</v>
      </c>
      <c r="AK194" s="36">
        <v>0</v>
      </c>
      <c r="AL194" s="36">
        <v>0</v>
      </c>
      <c r="AM194" s="36">
        <v>-31.984541010392604</v>
      </c>
      <c r="AN194" s="36">
        <v>0</v>
      </c>
      <c r="AO194" s="36">
        <v>0</v>
      </c>
      <c r="AP194" s="36">
        <v>0</v>
      </c>
      <c r="AQ194" s="36">
        <v>0</v>
      </c>
      <c r="AR194" s="36">
        <v>0</v>
      </c>
      <c r="AS194" s="36">
        <v>0</v>
      </c>
      <c r="AT194" s="36">
        <v>0</v>
      </c>
      <c r="AU194" s="36">
        <v>0</v>
      </c>
      <c r="AV194" s="36">
        <v>0</v>
      </c>
      <c r="AW194" s="36">
        <v>0</v>
      </c>
      <c r="AX194" s="36">
        <v>0</v>
      </c>
      <c r="AY194" s="36">
        <v>0</v>
      </c>
      <c r="AZ194" s="36">
        <v>0</v>
      </c>
      <c r="BA194" s="36">
        <v>0</v>
      </c>
      <c r="BB194" s="36">
        <v>0</v>
      </c>
      <c r="BC194" s="28"/>
    </row>
    <row r="195" spans="1:55" s="7" customFormat="1" x14ac:dyDescent="0.25">
      <c r="A195" s="37" t="s">
        <v>303</v>
      </c>
      <c r="B195" s="44" t="s">
        <v>304</v>
      </c>
      <c r="C195" s="39" t="s">
        <v>40</v>
      </c>
      <c r="D195" s="35">
        <v>323.21580800000004</v>
      </c>
      <c r="E195" s="35">
        <v>355.59259000000003</v>
      </c>
      <c r="F195" s="35">
        <v>368.79223487578003</v>
      </c>
      <c r="G195" s="35">
        <v>379.5253410458343</v>
      </c>
      <c r="H195" s="35">
        <v>405.94923500120501</v>
      </c>
      <c r="I195" s="35">
        <v>391.36969969853396</v>
      </c>
      <c r="J195" s="35">
        <v>446.14550092030919</v>
      </c>
      <c r="K195" s="35">
        <v>523.22694040186593</v>
      </c>
      <c r="L195" s="35">
        <v>549.25358318338567</v>
      </c>
      <c r="M195" s="35">
        <v>572.91072779046863</v>
      </c>
      <c r="N195" s="35">
        <v>504.20672147470225</v>
      </c>
      <c r="O195" s="35">
        <v>584.26828890208753</v>
      </c>
      <c r="P195" s="35">
        <v>539.3913854597032</v>
      </c>
      <c r="Q195" s="35">
        <v>607.51828045817069</v>
      </c>
      <c r="R195" s="35">
        <v>560.69206885649623</v>
      </c>
      <c r="S195" s="35">
        <v>628.69918367649768</v>
      </c>
      <c r="T195" s="35">
        <v>582.84320040793739</v>
      </c>
      <c r="U195" s="35">
        <v>651.94959177844135</v>
      </c>
      <c r="V195" s="35">
        <v>605.87860765348103</v>
      </c>
      <c r="W195" s="35">
        <v>676.13001620446289</v>
      </c>
      <c r="X195" s="35">
        <v>619.81381562951105</v>
      </c>
      <c r="Y195" s="35">
        <v>701.27765760752527</v>
      </c>
      <c r="Z195" s="35">
        <v>644.60636825469146</v>
      </c>
      <c r="AA195" s="35">
        <f t="shared" si="168"/>
        <v>5798.0754227410343</v>
      </c>
      <c r="AB195" s="35">
        <f t="shared" si="169"/>
        <v>5458.7804868414223</v>
      </c>
      <c r="AD195" s="40"/>
      <c r="AE195" s="36">
        <v>0</v>
      </c>
      <c r="AF195" s="36">
        <v>0</v>
      </c>
      <c r="AG195" s="36">
        <v>0</v>
      </c>
      <c r="AH195" s="36">
        <v>0</v>
      </c>
      <c r="AI195" s="36">
        <v>0</v>
      </c>
      <c r="AJ195" s="36">
        <v>0</v>
      </c>
      <c r="AK195" s="36">
        <v>0</v>
      </c>
      <c r="AL195" s="36">
        <v>0</v>
      </c>
      <c r="AM195" s="36">
        <v>-1.5549340311752076</v>
      </c>
      <c r="AN195" s="36">
        <v>0</v>
      </c>
      <c r="AO195" s="36">
        <v>0</v>
      </c>
      <c r="AP195" s="36">
        <v>0</v>
      </c>
      <c r="AQ195" s="36">
        <v>0</v>
      </c>
      <c r="AR195" s="36">
        <v>0</v>
      </c>
      <c r="AS195" s="36">
        <v>0</v>
      </c>
      <c r="AT195" s="36">
        <v>0</v>
      </c>
      <c r="AU195" s="36">
        <v>0</v>
      </c>
      <c r="AV195" s="36">
        <v>0</v>
      </c>
      <c r="AW195" s="36">
        <v>0</v>
      </c>
      <c r="AX195" s="36">
        <v>0</v>
      </c>
      <c r="AY195" s="36">
        <v>0</v>
      </c>
      <c r="AZ195" s="36">
        <v>0</v>
      </c>
      <c r="BA195" s="36">
        <v>0</v>
      </c>
      <c r="BB195" s="36">
        <v>0</v>
      </c>
      <c r="BC195" s="28"/>
    </row>
    <row r="196" spans="1:55" s="7" customFormat="1" x14ac:dyDescent="0.25">
      <c r="A196" s="37" t="s">
        <v>305</v>
      </c>
      <c r="B196" s="44" t="s">
        <v>306</v>
      </c>
      <c r="C196" s="39" t="s">
        <v>40</v>
      </c>
      <c r="D196" s="35">
        <v>157.15568000000002</v>
      </c>
      <c r="E196" s="35">
        <v>373.07875416799999</v>
      </c>
      <c r="F196" s="35">
        <v>467.46261225910001</v>
      </c>
      <c r="G196" s="35">
        <v>455.81914</v>
      </c>
      <c r="H196" s="35">
        <v>740.34172015919171</v>
      </c>
      <c r="I196" s="35">
        <v>649.37839953498167</v>
      </c>
      <c r="J196" s="35">
        <v>691.17216753295531</v>
      </c>
      <c r="K196" s="35">
        <v>1138.5875450801384</v>
      </c>
      <c r="L196" s="35">
        <v>1252.4010629002159</v>
      </c>
      <c r="M196" s="35">
        <v>662.44617859216964</v>
      </c>
      <c r="N196" s="35">
        <v>787.28752284406676</v>
      </c>
      <c r="O196" s="35">
        <v>793.94227518351681</v>
      </c>
      <c r="P196" s="35">
        <v>806.12426668223497</v>
      </c>
      <c r="Q196" s="35">
        <v>815.33095673811431</v>
      </c>
      <c r="R196" s="35">
        <v>832.02450299026862</v>
      </c>
      <c r="S196" s="35">
        <v>839.82459168892706</v>
      </c>
      <c r="T196" s="35">
        <v>855.04037632902919</v>
      </c>
      <c r="U196" s="35">
        <v>874.22161713211915</v>
      </c>
      <c r="V196" s="35">
        <v>845.32297705701114</v>
      </c>
      <c r="W196" s="35">
        <v>883.14092742027003</v>
      </c>
      <c r="X196" s="35">
        <v>859.39326276577162</v>
      </c>
      <c r="Y196" s="35">
        <v>894.45404262133445</v>
      </c>
      <c r="Z196" s="35">
        <v>894.79226236312775</v>
      </c>
      <c r="AA196" s="35">
        <f t="shared" si="168"/>
        <v>8333.4620221487367</v>
      </c>
      <c r="AB196" s="35">
        <f t="shared" si="169"/>
        <v>8563.9001216238721</v>
      </c>
      <c r="AD196" s="40"/>
      <c r="AE196" s="36">
        <v>0</v>
      </c>
      <c r="AF196" s="36">
        <v>0</v>
      </c>
      <c r="AG196" s="36">
        <v>0</v>
      </c>
      <c r="AH196" s="36">
        <v>0</v>
      </c>
      <c r="AI196" s="36">
        <v>0</v>
      </c>
      <c r="AJ196" s="36">
        <v>0</v>
      </c>
      <c r="AK196" s="36">
        <v>0</v>
      </c>
      <c r="AL196" s="36">
        <v>0</v>
      </c>
      <c r="AM196" s="36">
        <v>-0.44101118941034656</v>
      </c>
      <c r="AN196" s="36">
        <v>0</v>
      </c>
      <c r="AO196" s="36">
        <v>-1.8393546690957692</v>
      </c>
      <c r="AP196" s="36">
        <v>0</v>
      </c>
      <c r="AQ196" s="36">
        <v>10.171872273474037</v>
      </c>
      <c r="AR196" s="36">
        <v>0</v>
      </c>
      <c r="AS196" s="36">
        <v>0</v>
      </c>
      <c r="AT196" s="36">
        <v>0</v>
      </c>
      <c r="AU196" s="36">
        <v>0</v>
      </c>
      <c r="AV196" s="36">
        <v>0</v>
      </c>
      <c r="AW196" s="36">
        <v>0</v>
      </c>
      <c r="AX196" s="36">
        <v>0</v>
      </c>
      <c r="AY196" s="36">
        <v>0</v>
      </c>
      <c r="AZ196" s="36">
        <v>0</v>
      </c>
      <c r="BA196" s="36">
        <v>0</v>
      </c>
      <c r="BB196" s="36">
        <v>0</v>
      </c>
      <c r="BC196" s="28"/>
    </row>
    <row r="197" spans="1:55" s="7" customFormat="1" x14ac:dyDescent="0.25">
      <c r="A197" s="37" t="s">
        <v>307</v>
      </c>
      <c r="B197" s="43" t="s">
        <v>308</v>
      </c>
      <c r="C197" s="39" t="s">
        <v>40</v>
      </c>
      <c r="D197" s="35">
        <v>-37.375265999999996</v>
      </c>
      <c r="E197" s="35">
        <v>-21.858438000000003</v>
      </c>
      <c r="F197" s="35">
        <v>30.804437856</v>
      </c>
      <c r="G197" s="35">
        <v>39.849117514020605</v>
      </c>
      <c r="H197" s="35">
        <v>38.495532515215004</v>
      </c>
      <c r="I197" s="35">
        <v>185.60169844806148</v>
      </c>
      <c r="J197" s="35">
        <v>91.095375443975527</v>
      </c>
      <c r="K197" s="35">
        <v>139.54193640710093</v>
      </c>
      <c r="L197" s="35">
        <v>154.77591058231371</v>
      </c>
      <c r="M197" s="35">
        <v>151.92150104390876</v>
      </c>
      <c r="N197" s="35">
        <v>25.128225119652445</v>
      </c>
      <c r="O197" s="35">
        <v>66.672444480530132</v>
      </c>
      <c r="P197" s="35">
        <v>104.78062473711383</v>
      </c>
      <c r="Q197" s="35">
        <v>50.320361363169624</v>
      </c>
      <c r="R197" s="35">
        <v>78.889974026191837</v>
      </c>
      <c r="S197" s="35">
        <v>78.129637398381504</v>
      </c>
      <c r="T197" s="35">
        <v>74.249611867006251</v>
      </c>
      <c r="U197" s="35">
        <v>77.817737805397741</v>
      </c>
      <c r="V197" s="35">
        <v>66.727879293493757</v>
      </c>
      <c r="W197" s="35">
        <v>74.877199895266983</v>
      </c>
      <c r="X197" s="35">
        <v>61.379610895034943</v>
      </c>
      <c r="Y197" s="35">
        <v>71.599645667052641</v>
      </c>
      <c r="Z197" s="35">
        <v>68.845643280772634</v>
      </c>
      <c r="AA197" s="35">
        <f t="shared" si="168"/>
        <v>840.47137201999897</v>
      </c>
      <c r="AB197" s="35">
        <f t="shared" si="169"/>
        <v>764.36838776076991</v>
      </c>
      <c r="AD197" s="40"/>
      <c r="AE197" s="36">
        <v>0</v>
      </c>
      <c r="AF197" s="36">
        <v>0</v>
      </c>
      <c r="AG197" s="36">
        <v>0</v>
      </c>
      <c r="AH197" s="36">
        <v>0</v>
      </c>
      <c r="AI197" s="36">
        <v>0</v>
      </c>
      <c r="AJ197" s="36">
        <v>0</v>
      </c>
      <c r="AK197" s="36">
        <v>0</v>
      </c>
      <c r="AL197" s="36">
        <v>0</v>
      </c>
      <c r="AM197" s="36">
        <v>-0.47058647323430591</v>
      </c>
      <c r="AN197" s="36">
        <v>0</v>
      </c>
      <c r="AO197" s="36">
        <v>0</v>
      </c>
      <c r="AP197" s="36">
        <v>0</v>
      </c>
      <c r="AQ197" s="36">
        <v>10.171872273474023</v>
      </c>
      <c r="AR197" s="36">
        <v>0</v>
      </c>
      <c r="AS197" s="36">
        <v>0</v>
      </c>
      <c r="AT197" s="36">
        <v>0</v>
      </c>
      <c r="AU197" s="36">
        <v>0</v>
      </c>
      <c r="AV197" s="36">
        <v>0</v>
      </c>
      <c r="AW197" s="36">
        <v>0</v>
      </c>
      <c r="AX197" s="36">
        <v>0</v>
      </c>
      <c r="AY197" s="36">
        <v>0</v>
      </c>
      <c r="AZ197" s="36">
        <v>0</v>
      </c>
      <c r="BA197" s="36">
        <v>0</v>
      </c>
      <c r="BB197" s="36">
        <v>0</v>
      </c>
      <c r="BC197" s="28"/>
    </row>
    <row r="198" spans="1:55" s="7" customFormat="1" x14ac:dyDescent="0.25">
      <c r="A198" s="37" t="s">
        <v>309</v>
      </c>
      <c r="B198" s="44" t="s">
        <v>310</v>
      </c>
      <c r="C198" s="39" t="s">
        <v>40</v>
      </c>
      <c r="D198" s="35">
        <v>544.52905399999997</v>
      </c>
      <c r="E198" s="35">
        <v>423.8534297999999</v>
      </c>
      <c r="F198" s="35">
        <v>441.66581313850008</v>
      </c>
      <c r="G198" s="35">
        <v>506.03658064529998</v>
      </c>
      <c r="H198" s="35">
        <v>657.13319592731466</v>
      </c>
      <c r="I198" s="35">
        <v>678.35140432292815</v>
      </c>
      <c r="J198" s="35">
        <v>685.68127413565878</v>
      </c>
      <c r="K198" s="35">
        <v>583.4105258268379</v>
      </c>
      <c r="L198" s="35">
        <v>7488.7568986227816</v>
      </c>
      <c r="M198" s="35">
        <v>715.83920105228106</v>
      </c>
      <c r="N198" s="35">
        <v>1424.2345301281896</v>
      </c>
      <c r="O198" s="35">
        <v>722.14543674990114</v>
      </c>
      <c r="P198" s="35">
        <v>720.02481630861382</v>
      </c>
      <c r="Q198" s="35">
        <v>728.5080387351403</v>
      </c>
      <c r="R198" s="35">
        <v>730.19372263315506</v>
      </c>
      <c r="S198" s="35">
        <v>734.92728671844952</v>
      </c>
      <c r="T198" s="35">
        <v>779.44904452331696</v>
      </c>
      <c r="U198" s="35">
        <v>747.48427088657047</v>
      </c>
      <c r="V198" s="35">
        <v>781.8337822552636</v>
      </c>
      <c r="W198" s="35">
        <v>760.2923947380541</v>
      </c>
      <c r="X198" s="35">
        <v>805.28879572292135</v>
      </c>
      <c r="Y198" s="35">
        <v>773.35668106656726</v>
      </c>
      <c r="Z198" s="35">
        <v>829.44745959460886</v>
      </c>
      <c r="AA198" s="35">
        <f t="shared" si="168"/>
        <v>7108.7783058367759</v>
      </c>
      <c r="AB198" s="35">
        <f t="shared" si="169"/>
        <v>14902.043519851824</v>
      </c>
      <c r="AD198" s="40"/>
      <c r="AE198" s="36">
        <v>0</v>
      </c>
      <c r="AF198" s="36">
        <v>0</v>
      </c>
      <c r="AG198" s="36">
        <v>0</v>
      </c>
      <c r="AH198" s="36">
        <v>0</v>
      </c>
      <c r="AI198" s="36">
        <v>0</v>
      </c>
      <c r="AJ198" s="36">
        <v>0</v>
      </c>
      <c r="AK198" s="36">
        <v>0</v>
      </c>
      <c r="AL198" s="36">
        <v>0</v>
      </c>
      <c r="AM198" s="36">
        <v>-2.4086622644836098</v>
      </c>
      <c r="AN198" s="36">
        <v>0</v>
      </c>
      <c r="AO198" s="36">
        <v>0</v>
      </c>
      <c r="AP198" s="36">
        <v>0</v>
      </c>
      <c r="AQ198" s="36">
        <v>0</v>
      </c>
      <c r="AR198" s="36">
        <v>0</v>
      </c>
      <c r="AS198" s="36">
        <v>0</v>
      </c>
      <c r="AT198" s="36">
        <v>0</v>
      </c>
      <c r="AU198" s="36">
        <v>0</v>
      </c>
      <c r="AV198" s="36">
        <v>0</v>
      </c>
      <c r="AW198" s="36">
        <v>0</v>
      </c>
      <c r="AX198" s="36">
        <v>0</v>
      </c>
      <c r="AY198" s="36">
        <v>0</v>
      </c>
      <c r="AZ198" s="36">
        <v>0</v>
      </c>
      <c r="BA198" s="36">
        <v>0</v>
      </c>
      <c r="BB198" s="36">
        <v>0</v>
      </c>
      <c r="BC198" s="28"/>
    </row>
    <row r="199" spans="1:55" s="7" customFormat="1" x14ac:dyDescent="0.25">
      <c r="A199" s="37" t="s">
        <v>311</v>
      </c>
      <c r="B199" s="44" t="s">
        <v>312</v>
      </c>
      <c r="C199" s="39" t="s">
        <v>40</v>
      </c>
      <c r="D199" s="35">
        <v>224.30852399999992</v>
      </c>
      <c r="E199" s="35">
        <v>172.0734718799998</v>
      </c>
      <c r="F199" s="35">
        <v>94.052445974000037</v>
      </c>
      <c r="G199" s="35">
        <v>149.75638302553349</v>
      </c>
      <c r="H199" s="35">
        <v>139.23334876799981</v>
      </c>
      <c r="I199" s="35">
        <v>186.5095717500767</v>
      </c>
      <c r="J199" s="35">
        <v>182.77939898000028</v>
      </c>
      <c r="K199" s="35">
        <v>211.91041734637906</v>
      </c>
      <c r="L199" s="35">
        <v>187.33184200810223</v>
      </c>
      <c r="M199" s="35">
        <v>181.77748060864735</v>
      </c>
      <c r="N199" s="35">
        <v>201.68494212648582</v>
      </c>
      <c r="O199" s="35">
        <v>183.37802254577991</v>
      </c>
      <c r="P199" s="35">
        <v>197.95669148340031</v>
      </c>
      <c r="Q199" s="35">
        <v>184.99306578980858</v>
      </c>
      <c r="R199" s="35">
        <v>200.20376952732676</v>
      </c>
      <c r="S199" s="35">
        <v>186.62200628620153</v>
      </c>
      <c r="T199" s="35">
        <v>203.64011869457127</v>
      </c>
      <c r="U199" s="35">
        <v>190.7608584046867</v>
      </c>
      <c r="V199" s="35">
        <v>206.57981543398444</v>
      </c>
      <c r="W199" s="35">
        <v>194.98248756554128</v>
      </c>
      <c r="X199" s="35">
        <v>214.44119985700405</v>
      </c>
      <c r="Y199" s="35">
        <v>199.2885493096129</v>
      </c>
      <c r="Z199" s="35">
        <v>222.60498541111409</v>
      </c>
      <c r="AA199" s="35">
        <f t="shared" si="168"/>
        <v>1855.7256356046573</v>
      </c>
      <c r="AB199" s="35">
        <f t="shared" si="169"/>
        <v>1956.4561122899888</v>
      </c>
      <c r="AD199" s="40"/>
      <c r="AE199" s="36">
        <v>0</v>
      </c>
      <c r="AF199" s="36">
        <v>0</v>
      </c>
      <c r="AG199" s="36">
        <v>0</v>
      </c>
      <c r="AH199" s="36">
        <v>0</v>
      </c>
      <c r="AI199" s="36">
        <v>0</v>
      </c>
      <c r="AJ199" s="36">
        <v>0</v>
      </c>
      <c r="AK199" s="36">
        <v>0</v>
      </c>
      <c r="AL199" s="36">
        <v>0</v>
      </c>
      <c r="AM199" s="36">
        <v>2.7780854419935679</v>
      </c>
      <c r="AN199" s="36">
        <v>0</v>
      </c>
      <c r="AO199" s="36">
        <v>1.4210854715202004E-13</v>
      </c>
      <c r="AP199" s="36">
        <v>0</v>
      </c>
      <c r="AQ199" s="36">
        <v>0</v>
      </c>
      <c r="AR199" s="36">
        <v>0</v>
      </c>
      <c r="AS199" s="36">
        <v>0</v>
      </c>
      <c r="AT199" s="36">
        <v>0</v>
      </c>
      <c r="AU199" s="36">
        <v>0</v>
      </c>
      <c r="AV199" s="36">
        <v>0</v>
      </c>
      <c r="AW199" s="36">
        <v>0</v>
      </c>
      <c r="AX199" s="36">
        <v>0</v>
      </c>
      <c r="AY199" s="36">
        <v>0</v>
      </c>
      <c r="AZ199" s="36">
        <v>0</v>
      </c>
      <c r="BA199" s="36">
        <v>0</v>
      </c>
      <c r="BB199" s="36">
        <v>0</v>
      </c>
      <c r="BC199" s="28"/>
    </row>
    <row r="200" spans="1:55" s="7" customFormat="1" x14ac:dyDescent="0.25">
      <c r="A200" s="37" t="s">
        <v>313</v>
      </c>
      <c r="B200" s="44" t="s">
        <v>314</v>
      </c>
      <c r="C200" s="39" t="s">
        <v>40</v>
      </c>
      <c r="D200" s="35">
        <v>27.333120000000001</v>
      </c>
      <c r="E200" s="35">
        <v>22.442209999999999</v>
      </c>
      <c r="F200" s="35">
        <v>22.989797901680003</v>
      </c>
      <c r="G200" s="35">
        <v>25.432895920375493</v>
      </c>
      <c r="H200" s="35">
        <v>23.371710150974998</v>
      </c>
      <c r="I200" s="35">
        <v>29.155546107757278</v>
      </c>
      <c r="J200" s="35">
        <v>23.232080039544492</v>
      </c>
      <c r="K200" s="35">
        <v>26.504321578448248</v>
      </c>
      <c r="L200" s="35">
        <v>40.390975833478905</v>
      </c>
      <c r="M200" s="35">
        <v>25.327370922277687</v>
      </c>
      <c r="N200" s="35">
        <v>29.193784875839395</v>
      </c>
      <c r="O200" s="35">
        <v>26.095385177631307</v>
      </c>
      <c r="P200" s="35">
        <v>28.298119036648444</v>
      </c>
      <c r="Q200" s="35">
        <v>26.891984337720089</v>
      </c>
      <c r="R200" s="35">
        <v>29.430043798114383</v>
      </c>
      <c r="S200" s="35">
        <v>27.718251685449715</v>
      </c>
      <c r="T200" s="35">
        <v>30.607245550038968</v>
      </c>
      <c r="U200" s="35">
        <v>27.718251685449715</v>
      </c>
      <c r="V200" s="35">
        <v>31.831535372040531</v>
      </c>
      <c r="W200" s="35">
        <v>27.718251685449715</v>
      </c>
      <c r="X200" s="35">
        <v>32.78648143320175</v>
      </c>
      <c r="Y200" s="35">
        <v>27.718251685449715</v>
      </c>
      <c r="Z200" s="35">
        <v>33.770075876197794</v>
      </c>
      <c r="AA200" s="35">
        <f t="shared" si="168"/>
        <v>262.29585894839573</v>
      </c>
      <c r="AB200" s="35">
        <f t="shared" si="169"/>
        <v>302.91205196607967</v>
      </c>
      <c r="AD200" s="40"/>
      <c r="AE200" s="36">
        <v>0</v>
      </c>
      <c r="AF200" s="36">
        <v>0</v>
      </c>
      <c r="AG200" s="36">
        <v>0</v>
      </c>
      <c r="AH200" s="36">
        <v>0</v>
      </c>
      <c r="AI200" s="36">
        <v>0</v>
      </c>
      <c r="AJ200" s="36">
        <v>0</v>
      </c>
      <c r="AK200" s="36">
        <v>0</v>
      </c>
      <c r="AL200" s="36">
        <v>0</v>
      </c>
      <c r="AM200" s="36">
        <v>4.0399999998896874E-4</v>
      </c>
      <c r="AN200" s="36">
        <v>0</v>
      </c>
      <c r="AO200" s="36">
        <v>0</v>
      </c>
      <c r="AP200" s="36">
        <v>0</v>
      </c>
      <c r="AQ200" s="36">
        <v>0</v>
      </c>
      <c r="AR200" s="36">
        <v>0</v>
      </c>
      <c r="AS200" s="36">
        <v>0</v>
      </c>
      <c r="AT200" s="36">
        <v>0</v>
      </c>
      <c r="AU200" s="36">
        <v>0</v>
      </c>
      <c r="AV200" s="36">
        <v>0</v>
      </c>
      <c r="AW200" s="36">
        <v>0</v>
      </c>
      <c r="AX200" s="36">
        <v>0</v>
      </c>
      <c r="AY200" s="36">
        <v>0</v>
      </c>
      <c r="AZ200" s="36">
        <v>0</v>
      </c>
      <c r="BA200" s="36">
        <v>0</v>
      </c>
      <c r="BB200" s="36">
        <v>0</v>
      </c>
      <c r="BC200" s="28"/>
    </row>
    <row r="201" spans="1:55" s="7" customFormat="1" ht="31.5" x14ac:dyDescent="0.25">
      <c r="A201" s="37" t="s">
        <v>315</v>
      </c>
      <c r="B201" s="44" t="s">
        <v>316</v>
      </c>
      <c r="C201" s="39" t="s">
        <v>40</v>
      </c>
      <c r="D201" s="35">
        <v>106.29432000000007</v>
      </c>
      <c r="E201" s="35">
        <v>208.21171079199999</v>
      </c>
      <c r="F201" s="35">
        <v>318.75861573491994</v>
      </c>
      <c r="G201" s="35">
        <v>293.74778915794553</v>
      </c>
      <c r="H201" s="35">
        <v>145.5779350432</v>
      </c>
      <c r="I201" s="35">
        <v>279.23500000000001</v>
      </c>
      <c r="J201" s="35">
        <v>159.41544340308889</v>
      </c>
      <c r="K201" s="35">
        <v>184.11897032708222</v>
      </c>
      <c r="L201" s="35">
        <v>13.19564524131783</v>
      </c>
      <c r="M201" s="35">
        <v>112.16200000000001</v>
      </c>
      <c r="N201" s="35">
        <v>13.491437417765038</v>
      </c>
      <c r="O201" s="35">
        <v>32.814999999999998</v>
      </c>
      <c r="P201" s="35">
        <v>2.0088287671235201</v>
      </c>
      <c r="Q201" s="35">
        <v>0</v>
      </c>
      <c r="R201" s="35">
        <v>0</v>
      </c>
      <c r="S201" s="35">
        <v>0</v>
      </c>
      <c r="T201" s="35">
        <v>0</v>
      </c>
      <c r="U201" s="35">
        <v>0</v>
      </c>
      <c r="V201" s="35">
        <v>0</v>
      </c>
      <c r="W201" s="35">
        <v>0</v>
      </c>
      <c r="X201" s="35">
        <v>4.7704895589362198E-22</v>
      </c>
      <c r="Y201" s="35">
        <v>0</v>
      </c>
      <c r="Z201" s="35">
        <v>4.7704895589362198E-22</v>
      </c>
      <c r="AA201" s="35">
        <f t="shared" si="168"/>
        <v>634.08934877337106</v>
      </c>
      <c r="AB201" s="35">
        <f t="shared" si="169"/>
        <v>333.68928987249529</v>
      </c>
      <c r="AD201" s="40"/>
      <c r="AE201" s="36">
        <v>0</v>
      </c>
      <c r="AF201" s="36">
        <v>0</v>
      </c>
      <c r="AG201" s="36">
        <v>0</v>
      </c>
      <c r="AH201" s="36">
        <v>0</v>
      </c>
      <c r="AI201" s="36">
        <v>0</v>
      </c>
      <c r="AJ201" s="36">
        <v>0</v>
      </c>
      <c r="AK201" s="36">
        <v>0</v>
      </c>
      <c r="AL201" s="36">
        <v>0</v>
      </c>
      <c r="AM201" s="36">
        <v>-4.3852348124678109</v>
      </c>
      <c r="AN201" s="36">
        <v>0</v>
      </c>
      <c r="AO201" s="36">
        <v>2.9554578606649784E-6</v>
      </c>
      <c r="AP201" s="36">
        <v>0</v>
      </c>
      <c r="AQ201" s="36">
        <v>0</v>
      </c>
      <c r="AR201" s="36">
        <v>0</v>
      </c>
      <c r="AS201" s="36">
        <v>0</v>
      </c>
      <c r="AT201" s="36">
        <v>0</v>
      </c>
      <c r="AU201" s="36">
        <v>0</v>
      </c>
      <c r="AV201" s="36">
        <v>0</v>
      </c>
      <c r="AW201" s="36">
        <v>0</v>
      </c>
      <c r="AX201" s="36">
        <v>0</v>
      </c>
      <c r="AY201" s="36">
        <v>4.7704895589362198E-22</v>
      </c>
      <c r="AZ201" s="36">
        <v>0</v>
      </c>
      <c r="BA201" s="36">
        <v>4.7704895589362198E-22</v>
      </c>
      <c r="BB201" s="36">
        <v>0</v>
      </c>
      <c r="BC201" s="28"/>
    </row>
    <row r="202" spans="1:55" s="7" customFormat="1" x14ac:dyDescent="0.25">
      <c r="A202" s="37" t="s">
        <v>317</v>
      </c>
      <c r="B202" s="44" t="s">
        <v>318</v>
      </c>
      <c r="C202" s="39" t="s">
        <v>40</v>
      </c>
      <c r="D202" s="35">
        <v>872.75629371999958</v>
      </c>
      <c r="E202" s="35">
        <v>373.97328920000041</v>
      </c>
      <c r="F202" s="35">
        <v>409.06521669999358</v>
      </c>
      <c r="G202" s="35">
        <v>866.51542834226188</v>
      </c>
      <c r="H202" s="35">
        <v>386.93107598951758</v>
      </c>
      <c r="I202" s="35">
        <v>835.1517484151085</v>
      </c>
      <c r="J202" s="35">
        <v>504.1162156453986</v>
      </c>
      <c r="K202" s="35">
        <v>424.21538275874974</v>
      </c>
      <c r="L202" s="35">
        <v>707.85744545998614</v>
      </c>
      <c r="M202" s="35">
        <v>585.9903142706811</v>
      </c>
      <c r="N202" s="35">
        <v>740.13505392848606</v>
      </c>
      <c r="O202" s="35">
        <v>556.59304219696094</v>
      </c>
      <c r="P202" s="35">
        <v>783.79100230436586</v>
      </c>
      <c r="Q202" s="35">
        <v>614.52850580953486</v>
      </c>
      <c r="R202" s="35">
        <v>828.87875096859693</v>
      </c>
      <c r="S202" s="35">
        <v>527.96895604071472</v>
      </c>
      <c r="T202" s="35">
        <v>933.15706670315194</v>
      </c>
      <c r="U202" s="35">
        <v>542.09002431332328</v>
      </c>
      <c r="V202" s="35">
        <v>928.21871643541749</v>
      </c>
      <c r="W202" s="35">
        <v>556.49351395138569</v>
      </c>
      <c r="X202" s="35">
        <v>959.42453728142561</v>
      </c>
      <c r="Y202" s="35">
        <v>571.18507338220843</v>
      </c>
      <c r="Z202" s="35">
        <v>979.66973459133044</v>
      </c>
      <c r="AA202" s="35">
        <f t="shared" si="168"/>
        <v>5270.1121043584744</v>
      </c>
      <c r="AB202" s="35">
        <f t="shared" si="169"/>
        <v>7752.1795993076776</v>
      </c>
      <c r="AD202" s="40"/>
      <c r="AE202" s="36">
        <v>0</v>
      </c>
      <c r="AF202" s="36">
        <v>0</v>
      </c>
      <c r="AG202" s="36">
        <v>0</v>
      </c>
      <c r="AH202" s="36">
        <v>0</v>
      </c>
      <c r="AI202" s="36">
        <v>0</v>
      </c>
      <c r="AJ202" s="36">
        <v>0</v>
      </c>
      <c r="AK202" s="36">
        <v>0</v>
      </c>
      <c r="AL202" s="36">
        <v>0</v>
      </c>
      <c r="AM202" s="36">
        <v>62.338805271999945</v>
      </c>
      <c r="AN202" s="36">
        <v>0</v>
      </c>
      <c r="AO202" s="36">
        <v>-1.6066875258609343</v>
      </c>
      <c r="AP202" s="36">
        <v>0</v>
      </c>
      <c r="AQ202" s="36">
        <v>-0.17375635814016732</v>
      </c>
      <c r="AR202" s="36">
        <v>0</v>
      </c>
      <c r="AS202" s="36">
        <v>-0.18055381246460911</v>
      </c>
      <c r="AT202" s="36">
        <v>0</v>
      </c>
      <c r="AU202" s="36">
        <v>-0.18771876496350615</v>
      </c>
      <c r="AV202" s="36">
        <v>0</v>
      </c>
      <c r="AW202" s="36">
        <v>-0.19538547667309558</v>
      </c>
      <c r="AX202" s="36">
        <v>0</v>
      </c>
      <c r="AY202" s="36">
        <v>-0.2012470409740672</v>
      </c>
      <c r="AZ202" s="36">
        <v>0</v>
      </c>
      <c r="BA202" s="36">
        <v>-10.207268767230175</v>
      </c>
      <c r="BB202" s="36">
        <v>0</v>
      </c>
      <c r="BC202" s="28"/>
    </row>
    <row r="203" spans="1:55" s="30" customFormat="1" ht="26.25" customHeight="1" x14ac:dyDescent="0.25">
      <c r="A203" s="32" t="s">
        <v>319</v>
      </c>
      <c r="B203" s="33" t="s">
        <v>320</v>
      </c>
      <c r="C203" s="34" t="s">
        <v>40</v>
      </c>
      <c r="D203" s="35">
        <f>D209</f>
        <v>19.411900000000003</v>
      </c>
      <c r="E203" s="35">
        <f t="shared" ref="E203:Z203" si="172">E209</f>
        <v>2.9960300000000002</v>
      </c>
      <c r="F203" s="35">
        <f t="shared" si="172"/>
        <v>3.0424235320199999</v>
      </c>
      <c r="G203" s="35">
        <f t="shared" si="172"/>
        <v>8.6612000000000009</v>
      </c>
      <c r="H203" s="35">
        <f t="shared" si="172"/>
        <v>1.4</v>
      </c>
      <c r="I203" s="35">
        <f t="shared" si="172"/>
        <v>9.1635495999999996</v>
      </c>
      <c r="J203" s="35">
        <f t="shared" si="172"/>
        <v>2.3900496784628618</v>
      </c>
      <c r="K203" s="35">
        <f t="shared" si="172"/>
        <v>1.01834</v>
      </c>
      <c r="L203" s="35">
        <f t="shared" si="172"/>
        <v>0.37255199999999999</v>
      </c>
      <c r="M203" s="35">
        <f t="shared" si="172"/>
        <v>1.01834</v>
      </c>
      <c r="N203" s="35">
        <f t="shared" si="172"/>
        <v>0.89626999999999779</v>
      </c>
      <c r="O203" s="35">
        <f t="shared" si="172"/>
        <v>1.01834</v>
      </c>
      <c r="P203" s="35">
        <f t="shared" si="172"/>
        <v>0.56399999999999995</v>
      </c>
      <c r="Q203" s="35">
        <f t="shared" si="172"/>
        <v>1.01834</v>
      </c>
      <c r="R203" s="35">
        <f t="shared" si="172"/>
        <v>0.56399999999999995</v>
      </c>
      <c r="S203" s="35">
        <f t="shared" si="172"/>
        <v>1.01834</v>
      </c>
      <c r="T203" s="35">
        <f t="shared" si="172"/>
        <v>0.56399999999999995</v>
      </c>
      <c r="U203" s="35">
        <f t="shared" si="172"/>
        <v>1.01834</v>
      </c>
      <c r="V203" s="35">
        <f t="shared" si="172"/>
        <v>0.56399999999999995</v>
      </c>
      <c r="W203" s="35">
        <f t="shared" si="172"/>
        <v>1.01834</v>
      </c>
      <c r="X203" s="35">
        <f t="shared" si="172"/>
        <v>0.56399999999999995</v>
      </c>
      <c r="Y203" s="35">
        <f t="shared" si="172"/>
        <v>1.01834</v>
      </c>
      <c r="Z203" s="35">
        <f t="shared" si="172"/>
        <v>0.56399999999999995</v>
      </c>
      <c r="AA203" s="35">
        <f t="shared" si="168"/>
        <v>11.936769678462863</v>
      </c>
      <c r="AB203" s="35">
        <f t="shared" si="169"/>
        <v>8.4428716784628595</v>
      </c>
      <c r="AD203" s="31">
        <v>0</v>
      </c>
      <c r="AE203" s="36">
        <v>0</v>
      </c>
      <c r="AF203" s="36">
        <v>0</v>
      </c>
      <c r="AG203" s="36">
        <v>0</v>
      </c>
      <c r="AH203" s="36">
        <v>0</v>
      </c>
      <c r="AI203" s="36">
        <v>0</v>
      </c>
      <c r="AJ203" s="36">
        <v>0</v>
      </c>
      <c r="AK203" s="36">
        <v>0</v>
      </c>
      <c r="AL203" s="36">
        <v>0</v>
      </c>
      <c r="AM203" s="36">
        <v>7.7938200000000013E-2</v>
      </c>
      <c r="AN203" s="36">
        <v>0</v>
      </c>
      <c r="AO203" s="36">
        <v>0.33226999999999784</v>
      </c>
      <c r="AP203" s="36">
        <v>0</v>
      </c>
      <c r="AQ203" s="36">
        <v>0</v>
      </c>
      <c r="AR203" s="36">
        <v>0</v>
      </c>
      <c r="AS203" s="36">
        <v>0</v>
      </c>
      <c r="AT203" s="36">
        <v>0</v>
      </c>
      <c r="AU203" s="36">
        <v>0</v>
      </c>
      <c r="AV203" s="36">
        <v>0</v>
      </c>
      <c r="AW203" s="36">
        <v>0</v>
      </c>
      <c r="AX203" s="36">
        <v>0</v>
      </c>
      <c r="AY203" s="36">
        <v>0</v>
      </c>
      <c r="AZ203" s="36">
        <v>0</v>
      </c>
      <c r="BA203" s="36">
        <v>0</v>
      </c>
      <c r="BB203" s="36">
        <v>0</v>
      </c>
      <c r="BC203" s="28"/>
    </row>
    <row r="204" spans="1:55" s="7" customFormat="1" x14ac:dyDescent="0.25">
      <c r="A204" s="37" t="s">
        <v>321</v>
      </c>
      <c r="B204" s="44" t="s">
        <v>322</v>
      </c>
      <c r="C204" s="39" t="s">
        <v>40</v>
      </c>
      <c r="D204" s="35" t="s">
        <v>43</v>
      </c>
      <c r="E204" s="35" t="s">
        <v>43</v>
      </c>
      <c r="F204" s="35" t="s">
        <v>43</v>
      </c>
      <c r="G204" s="35" t="s">
        <v>43</v>
      </c>
      <c r="H204" s="35" t="s">
        <v>43</v>
      </c>
      <c r="I204" s="35" t="s">
        <v>43</v>
      </c>
      <c r="J204" s="35" t="s">
        <v>43</v>
      </c>
      <c r="K204" s="35" t="s">
        <v>43</v>
      </c>
      <c r="L204" s="35" t="s">
        <v>43</v>
      </c>
      <c r="M204" s="35" t="s">
        <v>43</v>
      </c>
      <c r="N204" s="35" t="s">
        <v>43</v>
      </c>
      <c r="O204" s="35" t="s">
        <v>43</v>
      </c>
      <c r="P204" s="35" t="s">
        <v>43</v>
      </c>
      <c r="Q204" s="35" t="s">
        <v>43</v>
      </c>
      <c r="R204" s="35" t="s">
        <v>43</v>
      </c>
      <c r="S204" s="35" t="s">
        <v>43</v>
      </c>
      <c r="T204" s="35" t="s">
        <v>43</v>
      </c>
      <c r="U204" s="35" t="s">
        <v>43</v>
      </c>
      <c r="V204" s="35" t="s">
        <v>43</v>
      </c>
      <c r="W204" s="35" t="s">
        <v>43</v>
      </c>
      <c r="X204" s="35" t="s">
        <v>43</v>
      </c>
      <c r="Y204" s="35" t="s">
        <v>43</v>
      </c>
      <c r="Z204" s="35" t="s">
        <v>43</v>
      </c>
      <c r="AA204" s="35" t="s">
        <v>43</v>
      </c>
      <c r="AB204" s="35" t="s">
        <v>43</v>
      </c>
      <c r="AD204" s="40"/>
      <c r="AE204" s="36" t="s">
        <v>43</v>
      </c>
      <c r="AF204" s="36" t="s">
        <v>43</v>
      </c>
      <c r="AG204" s="36" t="s">
        <v>43</v>
      </c>
      <c r="AH204" s="36" t="s">
        <v>43</v>
      </c>
      <c r="AI204" s="36" t="s">
        <v>43</v>
      </c>
      <c r="AJ204" s="36" t="s">
        <v>43</v>
      </c>
      <c r="AK204" s="36" t="s">
        <v>43</v>
      </c>
      <c r="AL204" s="36" t="s">
        <v>43</v>
      </c>
      <c r="AM204" s="36" t="s">
        <v>43</v>
      </c>
      <c r="AN204" s="36" t="s">
        <v>43</v>
      </c>
      <c r="AO204" s="36" t="s">
        <v>43</v>
      </c>
      <c r="AP204" s="36" t="s">
        <v>43</v>
      </c>
      <c r="AQ204" s="36" t="s">
        <v>43</v>
      </c>
      <c r="AR204" s="36" t="s">
        <v>43</v>
      </c>
      <c r="AS204" s="36" t="s">
        <v>43</v>
      </c>
      <c r="AT204" s="36" t="s">
        <v>43</v>
      </c>
      <c r="AU204" s="36" t="s">
        <v>43</v>
      </c>
      <c r="AV204" s="36" t="s">
        <v>43</v>
      </c>
      <c r="AW204" s="36" t="s">
        <v>43</v>
      </c>
      <c r="AX204" s="36" t="s">
        <v>43</v>
      </c>
      <c r="AY204" s="36" t="s">
        <v>43</v>
      </c>
      <c r="AZ204" s="36" t="s">
        <v>43</v>
      </c>
      <c r="BA204" s="36" t="s">
        <v>43</v>
      </c>
      <c r="BB204" s="36" t="s">
        <v>43</v>
      </c>
      <c r="BC204" s="28"/>
    </row>
    <row r="205" spans="1:55" s="7" customFormat="1" ht="15.75" customHeight="1" x14ac:dyDescent="0.25">
      <c r="A205" s="37" t="s">
        <v>323</v>
      </c>
      <c r="B205" s="44" t="s">
        <v>324</v>
      </c>
      <c r="C205" s="39" t="s">
        <v>40</v>
      </c>
      <c r="D205" s="35" t="s">
        <v>43</v>
      </c>
      <c r="E205" s="35" t="s">
        <v>43</v>
      </c>
      <c r="F205" s="35" t="s">
        <v>43</v>
      </c>
      <c r="G205" s="35" t="s">
        <v>43</v>
      </c>
      <c r="H205" s="35" t="s">
        <v>43</v>
      </c>
      <c r="I205" s="35" t="s">
        <v>43</v>
      </c>
      <c r="J205" s="35" t="s">
        <v>43</v>
      </c>
      <c r="K205" s="35" t="s">
        <v>43</v>
      </c>
      <c r="L205" s="35" t="s">
        <v>43</v>
      </c>
      <c r="M205" s="35" t="s">
        <v>43</v>
      </c>
      <c r="N205" s="35" t="s">
        <v>43</v>
      </c>
      <c r="O205" s="35" t="s">
        <v>43</v>
      </c>
      <c r="P205" s="35" t="s">
        <v>43</v>
      </c>
      <c r="Q205" s="35" t="s">
        <v>43</v>
      </c>
      <c r="R205" s="35" t="s">
        <v>43</v>
      </c>
      <c r="S205" s="35" t="s">
        <v>43</v>
      </c>
      <c r="T205" s="35" t="s">
        <v>43</v>
      </c>
      <c r="U205" s="35" t="s">
        <v>43</v>
      </c>
      <c r="V205" s="35" t="s">
        <v>43</v>
      </c>
      <c r="W205" s="35" t="s">
        <v>43</v>
      </c>
      <c r="X205" s="35" t="s">
        <v>43</v>
      </c>
      <c r="Y205" s="35" t="s">
        <v>43</v>
      </c>
      <c r="Z205" s="35" t="s">
        <v>43</v>
      </c>
      <c r="AA205" s="35" t="s">
        <v>43</v>
      </c>
      <c r="AB205" s="35" t="s">
        <v>43</v>
      </c>
      <c r="AD205" s="40"/>
      <c r="AE205" s="36" t="s">
        <v>43</v>
      </c>
      <c r="AF205" s="36" t="s">
        <v>43</v>
      </c>
      <c r="AG205" s="36" t="s">
        <v>43</v>
      </c>
      <c r="AH205" s="36" t="s">
        <v>43</v>
      </c>
      <c r="AI205" s="36" t="s">
        <v>43</v>
      </c>
      <c r="AJ205" s="36" t="s">
        <v>43</v>
      </c>
      <c r="AK205" s="36" t="s">
        <v>43</v>
      </c>
      <c r="AL205" s="36" t="s">
        <v>43</v>
      </c>
      <c r="AM205" s="36" t="s">
        <v>43</v>
      </c>
      <c r="AN205" s="36" t="s">
        <v>43</v>
      </c>
      <c r="AO205" s="36" t="s">
        <v>43</v>
      </c>
      <c r="AP205" s="36" t="s">
        <v>43</v>
      </c>
      <c r="AQ205" s="36" t="s">
        <v>43</v>
      </c>
      <c r="AR205" s="36" t="s">
        <v>43</v>
      </c>
      <c r="AS205" s="36" t="s">
        <v>43</v>
      </c>
      <c r="AT205" s="36" t="s">
        <v>43</v>
      </c>
      <c r="AU205" s="36" t="s">
        <v>43</v>
      </c>
      <c r="AV205" s="36" t="s">
        <v>43</v>
      </c>
      <c r="AW205" s="36" t="s">
        <v>43</v>
      </c>
      <c r="AX205" s="36" t="s">
        <v>43</v>
      </c>
      <c r="AY205" s="36" t="s">
        <v>43</v>
      </c>
      <c r="AZ205" s="36" t="s">
        <v>43</v>
      </c>
      <c r="BA205" s="36" t="s">
        <v>43</v>
      </c>
      <c r="BB205" s="36" t="s">
        <v>43</v>
      </c>
      <c r="BC205" s="28"/>
    </row>
    <row r="206" spans="1:55" s="7" customFormat="1" ht="34.5" customHeight="1" x14ac:dyDescent="0.25">
      <c r="A206" s="37" t="s">
        <v>325</v>
      </c>
      <c r="B206" s="43" t="s">
        <v>326</v>
      </c>
      <c r="C206" s="39" t="s">
        <v>40</v>
      </c>
      <c r="D206" s="35" t="s">
        <v>43</v>
      </c>
      <c r="E206" s="35" t="s">
        <v>43</v>
      </c>
      <c r="F206" s="35" t="s">
        <v>43</v>
      </c>
      <c r="G206" s="35" t="s">
        <v>43</v>
      </c>
      <c r="H206" s="35" t="s">
        <v>43</v>
      </c>
      <c r="I206" s="35" t="s">
        <v>43</v>
      </c>
      <c r="J206" s="35" t="s">
        <v>43</v>
      </c>
      <c r="K206" s="35" t="s">
        <v>43</v>
      </c>
      <c r="L206" s="35" t="s">
        <v>43</v>
      </c>
      <c r="M206" s="35" t="s">
        <v>43</v>
      </c>
      <c r="N206" s="35" t="s">
        <v>43</v>
      </c>
      <c r="O206" s="35" t="s">
        <v>43</v>
      </c>
      <c r="P206" s="35" t="s">
        <v>43</v>
      </c>
      <c r="Q206" s="35" t="s">
        <v>43</v>
      </c>
      <c r="R206" s="35" t="s">
        <v>43</v>
      </c>
      <c r="S206" s="35" t="s">
        <v>43</v>
      </c>
      <c r="T206" s="35" t="s">
        <v>43</v>
      </c>
      <c r="U206" s="35" t="s">
        <v>43</v>
      </c>
      <c r="V206" s="35" t="s">
        <v>43</v>
      </c>
      <c r="W206" s="35" t="s">
        <v>43</v>
      </c>
      <c r="X206" s="35" t="s">
        <v>43</v>
      </c>
      <c r="Y206" s="35" t="s">
        <v>43</v>
      </c>
      <c r="Z206" s="35" t="s">
        <v>43</v>
      </c>
      <c r="AA206" s="35" t="s">
        <v>43</v>
      </c>
      <c r="AB206" s="35" t="s">
        <v>43</v>
      </c>
      <c r="AD206" s="40"/>
      <c r="AE206" s="36" t="s">
        <v>43</v>
      </c>
      <c r="AF206" s="36" t="s">
        <v>43</v>
      </c>
      <c r="AG206" s="36" t="s">
        <v>43</v>
      </c>
      <c r="AH206" s="36" t="s">
        <v>43</v>
      </c>
      <c r="AI206" s="36" t="s">
        <v>43</v>
      </c>
      <c r="AJ206" s="36" t="s">
        <v>43</v>
      </c>
      <c r="AK206" s="36" t="s">
        <v>43</v>
      </c>
      <c r="AL206" s="36" t="s">
        <v>43</v>
      </c>
      <c r="AM206" s="36" t="s">
        <v>43</v>
      </c>
      <c r="AN206" s="36" t="s">
        <v>43</v>
      </c>
      <c r="AO206" s="36" t="s">
        <v>43</v>
      </c>
      <c r="AP206" s="36" t="s">
        <v>43</v>
      </c>
      <c r="AQ206" s="36" t="s">
        <v>43</v>
      </c>
      <c r="AR206" s="36" t="s">
        <v>43</v>
      </c>
      <c r="AS206" s="36" t="s">
        <v>43</v>
      </c>
      <c r="AT206" s="36" t="s">
        <v>43</v>
      </c>
      <c r="AU206" s="36" t="s">
        <v>43</v>
      </c>
      <c r="AV206" s="36" t="s">
        <v>43</v>
      </c>
      <c r="AW206" s="36" t="s">
        <v>43</v>
      </c>
      <c r="AX206" s="36" t="s">
        <v>43</v>
      </c>
      <c r="AY206" s="36" t="s">
        <v>43</v>
      </c>
      <c r="AZ206" s="36" t="s">
        <v>43</v>
      </c>
      <c r="BA206" s="36" t="s">
        <v>43</v>
      </c>
      <c r="BB206" s="36" t="s">
        <v>43</v>
      </c>
      <c r="BC206" s="28"/>
    </row>
    <row r="207" spans="1:55" s="7" customFormat="1" ht="15.75" customHeight="1" x14ac:dyDescent="0.25">
      <c r="A207" s="37" t="s">
        <v>327</v>
      </c>
      <c r="B207" s="45" t="s">
        <v>328</v>
      </c>
      <c r="C207" s="39" t="s">
        <v>40</v>
      </c>
      <c r="D207" s="35" t="s">
        <v>43</v>
      </c>
      <c r="E207" s="35" t="s">
        <v>43</v>
      </c>
      <c r="F207" s="35" t="s">
        <v>43</v>
      </c>
      <c r="G207" s="35" t="s">
        <v>43</v>
      </c>
      <c r="H207" s="35" t="s">
        <v>43</v>
      </c>
      <c r="I207" s="35" t="s">
        <v>43</v>
      </c>
      <c r="J207" s="35" t="s">
        <v>43</v>
      </c>
      <c r="K207" s="35" t="s">
        <v>43</v>
      </c>
      <c r="L207" s="35" t="s">
        <v>43</v>
      </c>
      <c r="M207" s="35" t="s">
        <v>43</v>
      </c>
      <c r="N207" s="35" t="s">
        <v>43</v>
      </c>
      <c r="O207" s="35" t="s">
        <v>43</v>
      </c>
      <c r="P207" s="35" t="s">
        <v>43</v>
      </c>
      <c r="Q207" s="35" t="s">
        <v>43</v>
      </c>
      <c r="R207" s="35" t="s">
        <v>43</v>
      </c>
      <c r="S207" s="35" t="s">
        <v>43</v>
      </c>
      <c r="T207" s="35" t="s">
        <v>43</v>
      </c>
      <c r="U207" s="35" t="s">
        <v>43</v>
      </c>
      <c r="V207" s="35" t="s">
        <v>43</v>
      </c>
      <c r="W207" s="35" t="s">
        <v>43</v>
      </c>
      <c r="X207" s="35" t="s">
        <v>43</v>
      </c>
      <c r="Y207" s="35" t="s">
        <v>43</v>
      </c>
      <c r="Z207" s="35" t="s">
        <v>43</v>
      </c>
      <c r="AA207" s="35" t="s">
        <v>43</v>
      </c>
      <c r="AB207" s="35" t="s">
        <v>43</v>
      </c>
      <c r="AD207" s="40"/>
      <c r="AE207" s="36" t="s">
        <v>43</v>
      </c>
      <c r="AF207" s="36" t="s">
        <v>43</v>
      </c>
      <c r="AG207" s="36" t="s">
        <v>43</v>
      </c>
      <c r="AH207" s="36" t="s">
        <v>43</v>
      </c>
      <c r="AI207" s="36" t="s">
        <v>43</v>
      </c>
      <c r="AJ207" s="36" t="s">
        <v>43</v>
      </c>
      <c r="AK207" s="36" t="s">
        <v>43</v>
      </c>
      <c r="AL207" s="36" t="s">
        <v>43</v>
      </c>
      <c r="AM207" s="36" t="s">
        <v>43</v>
      </c>
      <c r="AN207" s="36" t="s">
        <v>43</v>
      </c>
      <c r="AO207" s="36" t="s">
        <v>43</v>
      </c>
      <c r="AP207" s="36" t="s">
        <v>43</v>
      </c>
      <c r="AQ207" s="36" t="s">
        <v>43</v>
      </c>
      <c r="AR207" s="36" t="s">
        <v>43</v>
      </c>
      <c r="AS207" s="36" t="s">
        <v>43</v>
      </c>
      <c r="AT207" s="36" t="s">
        <v>43</v>
      </c>
      <c r="AU207" s="36" t="s">
        <v>43</v>
      </c>
      <c r="AV207" s="36" t="s">
        <v>43</v>
      </c>
      <c r="AW207" s="36" t="s">
        <v>43</v>
      </c>
      <c r="AX207" s="36" t="s">
        <v>43</v>
      </c>
      <c r="AY207" s="36" t="s">
        <v>43</v>
      </c>
      <c r="AZ207" s="36" t="s">
        <v>43</v>
      </c>
      <c r="BA207" s="36" t="s">
        <v>43</v>
      </c>
      <c r="BB207" s="36" t="s">
        <v>43</v>
      </c>
      <c r="BC207" s="28"/>
    </row>
    <row r="208" spans="1:55" s="7" customFormat="1" ht="15.75" customHeight="1" x14ac:dyDescent="0.25">
      <c r="A208" s="37" t="s">
        <v>329</v>
      </c>
      <c r="B208" s="45" t="s">
        <v>330</v>
      </c>
      <c r="C208" s="39" t="s">
        <v>40</v>
      </c>
      <c r="D208" s="35" t="s">
        <v>43</v>
      </c>
      <c r="E208" s="35" t="s">
        <v>43</v>
      </c>
      <c r="F208" s="35" t="s">
        <v>43</v>
      </c>
      <c r="G208" s="35" t="s">
        <v>43</v>
      </c>
      <c r="H208" s="35" t="s">
        <v>43</v>
      </c>
      <c r="I208" s="35" t="s">
        <v>43</v>
      </c>
      <c r="J208" s="35" t="s">
        <v>43</v>
      </c>
      <c r="K208" s="35" t="s">
        <v>43</v>
      </c>
      <c r="L208" s="35" t="s">
        <v>43</v>
      </c>
      <c r="M208" s="35" t="s">
        <v>43</v>
      </c>
      <c r="N208" s="35" t="s">
        <v>43</v>
      </c>
      <c r="O208" s="35" t="s">
        <v>43</v>
      </c>
      <c r="P208" s="35" t="s">
        <v>43</v>
      </c>
      <c r="Q208" s="35" t="s">
        <v>43</v>
      </c>
      <c r="R208" s="35" t="s">
        <v>43</v>
      </c>
      <c r="S208" s="35" t="s">
        <v>43</v>
      </c>
      <c r="T208" s="35" t="s">
        <v>43</v>
      </c>
      <c r="U208" s="35" t="s">
        <v>43</v>
      </c>
      <c r="V208" s="35" t="s">
        <v>43</v>
      </c>
      <c r="W208" s="35" t="s">
        <v>43</v>
      </c>
      <c r="X208" s="35" t="s">
        <v>43</v>
      </c>
      <c r="Y208" s="35" t="s">
        <v>43</v>
      </c>
      <c r="Z208" s="35" t="s">
        <v>43</v>
      </c>
      <c r="AA208" s="35" t="s">
        <v>43</v>
      </c>
      <c r="AB208" s="35" t="s">
        <v>43</v>
      </c>
      <c r="AD208" s="40"/>
      <c r="AE208" s="36" t="s">
        <v>43</v>
      </c>
      <c r="AF208" s="36" t="s">
        <v>43</v>
      </c>
      <c r="AG208" s="36" t="s">
        <v>43</v>
      </c>
      <c r="AH208" s="36" t="s">
        <v>43</v>
      </c>
      <c r="AI208" s="36" t="s">
        <v>43</v>
      </c>
      <c r="AJ208" s="36" t="s">
        <v>43</v>
      </c>
      <c r="AK208" s="36" t="s">
        <v>43</v>
      </c>
      <c r="AL208" s="36" t="s">
        <v>43</v>
      </c>
      <c r="AM208" s="36" t="s">
        <v>43</v>
      </c>
      <c r="AN208" s="36" t="s">
        <v>43</v>
      </c>
      <c r="AO208" s="36" t="s">
        <v>43</v>
      </c>
      <c r="AP208" s="36" t="s">
        <v>43</v>
      </c>
      <c r="AQ208" s="36" t="s">
        <v>43</v>
      </c>
      <c r="AR208" s="36" t="s">
        <v>43</v>
      </c>
      <c r="AS208" s="36" t="s">
        <v>43</v>
      </c>
      <c r="AT208" s="36" t="s">
        <v>43</v>
      </c>
      <c r="AU208" s="36" t="s">
        <v>43</v>
      </c>
      <c r="AV208" s="36" t="s">
        <v>43</v>
      </c>
      <c r="AW208" s="36" t="s">
        <v>43</v>
      </c>
      <c r="AX208" s="36" t="s">
        <v>43</v>
      </c>
      <c r="AY208" s="36" t="s">
        <v>43</v>
      </c>
      <c r="AZ208" s="36" t="s">
        <v>43</v>
      </c>
      <c r="BA208" s="36" t="s">
        <v>43</v>
      </c>
      <c r="BB208" s="36" t="s">
        <v>43</v>
      </c>
      <c r="BC208" s="28"/>
    </row>
    <row r="209" spans="1:55" s="7" customFormat="1" x14ac:dyDescent="0.25">
      <c r="A209" s="37" t="s">
        <v>331</v>
      </c>
      <c r="B209" s="44" t="s">
        <v>332</v>
      </c>
      <c r="C209" s="39" t="s">
        <v>40</v>
      </c>
      <c r="D209" s="35">
        <v>19.411900000000003</v>
      </c>
      <c r="E209" s="35">
        <v>2.9960300000000002</v>
      </c>
      <c r="F209" s="35">
        <v>3.0424235320199999</v>
      </c>
      <c r="G209" s="35">
        <v>8.6612000000000009</v>
      </c>
      <c r="H209" s="35">
        <v>1.4</v>
      </c>
      <c r="I209" s="35">
        <v>9.1635495999999996</v>
      </c>
      <c r="J209" s="35">
        <v>2.3900496784628618</v>
      </c>
      <c r="K209" s="35">
        <v>1.01834</v>
      </c>
      <c r="L209" s="35">
        <v>0.37255199999999999</v>
      </c>
      <c r="M209" s="35">
        <v>1.01834</v>
      </c>
      <c r="N209" s="35">
        <v>0.89626999999999779</v>
      </c>
      <c r="O209" s="35">
        <v>1.01834</v>
      </c>
      <c r="P209" s="35">
        <v>0.56399999999999995</v>
      </c>
      <c r="Q209" s="35">
        <v>1.01834</v>
      </c>
      <c r="R209" s="35">
        <v>0.56399999999999995</v>
      </c>
      <c r="S209" s="35">
        <v>1.01834</v>
      </c>
      <c r="T209" s="35">
        <v>0.56399999999999995</v>
      </c>
      <c r="U209" s="35">
        <v>1.01834</v>
      </c>
      <c r="V209" s="35">
        <v>0.56399999999999995</v>
      </c>
      <c r="W209" s="35">
        <v>1.01834</v>
      </c>
      <c r="X209" s="35">
        <v>0.56399999999999995</v>
      </c>
      <c r="Y209" s="35">
        <v>1.01834</v>
      </c>
      <c r="Z209" s="35">
        <v>0.56399999999999995</v>
      </c>
      <c r="AA209" s="35">
        <f t="shared" ref="AA209:AA219" si="173">H209+J209+K209+M209+O209+Q209+S209+U209+W209+Y209</f>
        <v>11.936769678462863</v>
      </c>
      <c r="AB209" s="35">
        <f t="shared" ref="AB209:AB219" si="174">H209+J209+L209+N209+P209+R209+T209+V209+X209+Z209</f>
        <v>8.4428716784628595</v>
      </c>
      <c r="AD209" s="40"/>
      <c r="AE209" s="36">
        <v>0</v>
      </c>
      <c r="AF209" s="36">
        <v>0</v>
      </c>
      <c r="AG209" s="36">
        <v>0</v>
      </c>
      <c r="AH209" s="36">
        <v>0</v>
      </c>
      <c r="AI209" s="36">
        <v>0</v>
      </c>
      <c r="AJ209" s="36">
        <v>0</v>
      </c>
      <c r="AK209" s="36">
        <v>0</v>
      </c>
      <c r="AL209" s="36">
        <v>0</v>
      </c>
      <c r="AM209" s="36">
        <v>7.7938200000000013E-2</v>
      </c>
      <c r="AN209" s="36">
        <v>0</v>
      </c>
      <c r="AO209" s="36">
        <v>0.33226999999999784</v>
      </c>
      <c r="AP209" s="36">
        <v>0</v>
      </c>
      <c r="AQ209" s="36">
        <v>0</v>
      </c>
      <c r="AR209" s="36">
        <v>0</v>
      </c>
      <c r="AS209" s="36">
        <v>0</v>
      </c>
      <c r="AT209" s="36">
        <v>0</v>
      </c>
      <c r="AU209" s="36">
        <v>0</v>
      </c>
      <c r="AV209" s="36">
        <v>0</v>
      </c>
      <c r="AW209" s="36">
        <v>0</v>
      </c>
      <c r="AX209" s="36">
        <v>0</v>
      </c>
      <c r="AY209" s="36">
        <v>0</v>
      </c>
      <c r="AZ209" s="36">
        <v>0</v>
      </c>
      <c r="BA209" s="36">
        <v>0</v>
      </c>
      <c r="BB209" s="36">
        <v>0</v>
      </c>
      <c r="BC209" s="28"/>
    </row>
    <row r="210" spans="1:55" s="30" customFormat="1" x14ac:dyDescent="0.25">
      <c r="A210" s="32" t="s">
        <v>333</v>
      </c>
      <c r="B210" s="33" t="s">
        <v>334</v>
      </c>
      <c r="C210" s="34" t="s">
        <v>40</v>
      </c>
      <c r="D210" s="35">
        <f t="shared" ref="D210:L210" si="175">D211+D218+D219</f>
        <v>1868.857426</v>
      </c>
      <c r="E210" s="35">
        <f t="shared" si="175"/>
        <v>1256.5571204</v>
      </c>
      <c r="F210" s="35">
        <f t="shared" si="175"/>
        <v>1002.79988148904</v>
      </c>
      <c r="G210" s="35">
        <f t="shared" si="175"/>
        <v>1048.4235312908843</v>
      </c>
      <c r="H210" s="35">
        <f t="shared" si="175"/>
        <v>975.22150343088003</v>
      </c>
      <c r="I210" s="35">
        <f t="shared" si="175"/>
        <v>1437.0830210014869</v>
      </c>
      <c r="J210" s="35">
        <f t="shared" si="175"/>
        <v>1837.9265380532499</v>
      </c>
      <c r="K210" s="35">
        <f t="shared" si="175"/>
        <v>1401.1416808498893</v>
      </c>
      <c r="L210" s="35">
        <f t="shared" si="175"/>
        <v>1121.4512052800001</v>
      </c>
      <c r="M210" s="35">
        <f>M211+M218+M219</f>
        <v>1335.739051323696</v>
      </c>
      <c r="N210" s="35">
        <f t="shared" ref="N210" si="176">N211+N218+N219</f>
        <v>1708.2631992099998</v>
      </c>
      <c r="O210" s="35">
        <f>O211+O218+O219</f>
        <v>1016.5749207481888</v>
      </c>
      <c r="P210" s="35">
        <f t="shared" ref="P210" si="177">P211+P218+P219</f>
        <v>1000.7891157200006</v>
      </c>
      <c r="Q210" s="35">
        <f>Q211+Q218+Q219</f>
        <v>1060.137570472607</v>
      </c>
      <c r="R210" s="35">
        <f t="shared" ref="R210" si="178">R211+R218+R219</f>
        <v>1064.8946250000001</v>
      </c>
      <c r="S210" s="35">
        <f>S211+S218+S219</f>
        <v>1092.4957243678036</v>
      </c>
      <c r="T210" s="35">
        <f t="shared" ref="T210" si="179">T211+T218+T219</f>
        <v>1097.8012221700003</v>
      </c>
      <c r="U210" s="35">
        <f>U211+U218+U219</f>
        <v>1490.7504469038115</v>
      </c>
      <c r="V210" s="35">
        <f t="shared" ref="V210" si="180">V211+V218+V219</f>
        <v>1429.3479445399996</v>
      </c>
      <c r="W210" s="35">
        <f>W211+W218+W219</f>
        <v>1550.2944258668138</v>
      </c>
      <c r="X210" s="35">
        <f t="shared" ref="X210" si="181">X211+X218+X219</f>
        <v>1450.1152327499999</v>
      </c>
      <c r="Y210" s="35">
        <f>Y211+Y218+Y219</f>
        <v>1612.2201639883365</v>
      </c>
      <c r="Z210" s="35">
        <f t="shared" ref="Z210" si="182">Z211+Z218+Z219</f>
        <v>1470.8825209599997</v>
      </c>
      <c r="AA210" s="35">
        <f t="shared" si="173"/>
        <v>13372.502026005277</v>
      </c>
      <c r="AB210" s="35">
        <f t="shared" si="174"/>
        <v>13156.69310711413</v>
      </c>
      <c r="AD210" s="49">
        <v>4.799985617864877E-7</v>
      </c>
      <c r="AE210" s="36">
        <v>0</v>
      </c>
      <c r="AF210" s="36">
        <v>0</v>
      </c>
      <c r="AG210" s="36">
        <v>0</v>
      </c>
      <c r="AH210" s="36">
        <v>0</v>
      </c>
      <c r="AI210" s="36">
        <v>0</v>
      </c>
      <c r="AJ210" s="36">
        <v>0</v>
      </c>
      <c r="AK210" s="36">
        <v>0</v>
      </c>
      <c r="AL210" s="36">
        <v>0</v>
      </c>
      <c r="AM210" s="36">
        <v>0</v>
      </c>
      <c r="AN210" s="36">
        <v>0</v>
      </c>
      <c r="AO210" s="36">
        <v>0</v>
      </c>
      <c r="AP210" s="36">
        <v>0</v>
      </c>
      <c r="AQ210" s="36">
        <v>0</v>
      </c>
      <c r="AR210" s="36">
        <v>0</v>
      </c>
      <c r="AS210" s="36">
        <v>0</v>
      </c>
      <c r="AT210" s="36">
        <v>0</v>
      </c>
      <c r="AU210" s="36">
        <v>0</v>
      </c>
      <c r="AV210" s="36">
        <v>0</v>
      </c>
      <c r="AW210" s="36">
        <v>0</v>
      </c>
      <c r="AX210" s="36">
        <v>0</v>
      </c>
      <c r="AY210" s="36">
        <v>0</v>
      </c>
      <c r="AZ210" s="36">
        <v>0</v>
      </c>
      <c r="BA210" s="36">
        <v>0</v>
      </c>
      <c r="BB210" s="36">
        <v>0</v>
      </c>
      <c r="BC210" s="28"/>
    </row>
    <row r="211" spans="1:55" s="7" customFormat="1" x14ac:dyDescent="0.25">
      <c r="A211" s="37" t="s">
        <v>335</v>
      </c>
      <c r="B211" s="44" t="s">
        <v>336</v>
      </c>
      <c r="C211" s="39" t="s">
        <v>40</v>
      </c>
      <c r="D211" s="35">
        <f t="shared" ref="D211:L211" si="183">D212+D213+D214+D215+D216+D217</f>
        <v>1865.1969999999999</v>
      </c>
      <c r="E211" s="35">
        <f t="shared" si="183"/>
        <v>1253.0980999999999</v>
      </c>
      <c r="F211" s="35">
        <f t="shared" si="183"/>
        <v>998.13357168999994</v>
      </c>
      <c r="G211" s="35">
        <f t="shared" si="183"/>
        <v>1048.4235312908843</v>
      </c>
      <c r="H211" s="35">
        <f t="shared" si="183"/>
        <v>975.22157936999997</v>
      </c>
      <c r="I211" s="35">
        <f t="shared" si="183"/>
        <v>1437.0830210014869</v>
      </c>
      <c r="J211" s="35">
        <f t="shared" si="183"/>
        <v>1837.9265256100007</v>
      </c>
      <c r="K211" s="35">
        <f t="shared" si="183"/>
        <v>1401.1416808498871</v>
      </c>
      <c r="L211" s="35">
        <f t="shared" si="183"/>
        <v>1121.4512052800001</v>
      </c>
      <c r="M211" s="35">
        <f>M212+M213+M214+M215+M216+M217</f>
        <v>1335.7390513238013</v>
      </c>
      <c r="N211" s="35">
        <f t="shared" ref="N211" si="184">N212+N213+N214+N215+N216+N217</f>
        <v>1708.2631992099998</v>
      </c>
      <c r="O211" s="35">
        <f>O212+O213+O214+O215+O216+O217</f>
        <v>1016.5749207483581</v>
      </c>
      <c r="P211" s="35">
        <f t="shared" ref="P211" si="185">P212+P213+P214+P215+P216+P217</f>
        <v>1000.7891157200006</v>
      </c>
      <c r="Q211" s="35">
        <f>Q212+Q213+Q214+Q215+Q216+Q217</f>
        <v>1060.1375704728289</v>
      </c>
      <c r="R211" s="35">
        <f t="shared" ref="R211" si="186">R212+R213+R214+R215+R216+R217</f>
        <v>1064.8946250000001</v>
      </c>
      <c r="S211" s="35">
        <f>S212+S213+S214+S215+S216+S217</f>
        <v>1092.4957243603972</v>
      </c>
      <c r="T211" s="35">
        <f t="shared" ref="T211" si="187">T212+T213+T214+T215+T216+T217</f>
        <v>1097.8012221700003</v>
      </c>
      <c r="U211" s="35">
        <f>U212+U213+U214+U215+U216+U217</f>
        <v>1490.7504468964023</v>
      </c>
      <c r="V211" s="35">
        <f t="shared" ref="V211" si="188">V212+V213+V214+V215+V216+V217</f>
        <v>1429.3479445399996</v>
      </c>
      <c r="W211" s="35">
        <f>W212+W213+W214+W215+W216+W217</f>
        <v>1550.2944258594055</v>
      </c>
      <c r="X211" s="35">
        <f t="shared" ref="X211" si="189">X212+X213+X214+X215+X216+X217</f>
        <v>1450.1152327499999</v>
      </c>
      <c r="Y211" s="35">
        <f>Y212+Y213+Y214+Y215+Y216+Y217</f>
        <v>1612.2201639809332</v>
      </c>
      <c r="Z211" s="35">
        <f t="shared" ref="Z211" si="190">Z212+Z213+Z214+Z215+Z216+Z217</f>
        <v>1470.8825209599997</v>
      </c>
      <c r="AA211" s="35">
        <f t="shared" si="173"/>
        <v>13372.502089472013</v>
      </c>
      <c r="AB211" s="35">
        <f t="shared" si="174"/>
        <v>13156.69317061</v>
      </c>
      <c r="AD211" s="40"/>
      <c r="AE211" s="36">
        <v>0</v>
      </c>
      <c r="AF211" s="36">
        <v>0</v>
      </c>
      <c r="AG211" s="36">
        <v>0</v>
      </c>
      <c r="AH211" s="36">
        <v>0</v>
      </c>
      <c r="AI211" s="36">
        <v>0</v>
      </c>
      <c r="AJ211" s="36">
        <v>0</v>
      </c>
      <c r="AK211" s="36">
        <v>0</v>
      </c>
      <c r="AL211" s="36">
        <v>0</v>
      </c>
      <c r="AM211" s="36">
        <v>0</v>
      </c>
      <c r="AN211" s="36">
        <v>0</v>
      </c>
      <c r="AO211" s="36">
        <v>0</v>
      </c>
      <c r="AP211" s="36">
        <v>0</v>
      </c>
      <c r="AQ211" s="36">
        <v>0</v>
      </c>
      <c r="AR211" s="36">
        <v>0</v>
      </c>
      <c r="AS211" s="36">
        <v>0</v>
      </c>
      <c r="AT211" s="36">
        <v>0</v>
      </c>
      <c r="AU211" s="36">
        <v>0</v>
      </c>
      <c r="AV211" s="36">
        <v>0</v>
      </c>
      <c r="AW211" s="36">
        <v>0</v>
      </c>
      <c r="AX211" s="36">
        <v>0</v>
      </c>
      <c r="AY211" s="36">
        <v>0</v>
      </c>
      <c r="AZ211" s="36">
        <v>0</v>
      </c>
      <c r="BA211" s="36">
        <v>0</v>
      </c>
      <c r="BB211" s="36">
        <v>0</v>
      </c>
      <c r="BC211" s="28"/>
    </row>
    <row r="212" spans="1:55" s="7" customFormat="1" x14ac:dyDescent="0.25">
      <c r="A212" s="37" t="s">
        <v>337</v>
      </c>
      <c r="B212" s="43" t="s">
        <v>338</v>
      </c>
      <c r="C212" s="39" t="s">
        <v>40</v>
      </c>
      <c r="D212" s="35">
        <v>1676.6089999999999</v>
      </c>
      <c r="E212" s="35">
        <v>1178.6759</v>
      </c>
      <c r="F212" s="35">
        <v>907.17080197999996</v>
      </c>
      <c r="G212" s="35">
        <v>956.30217985176444</v>
      </c>
      <c r="H212" s="35">
        <v>887.54132980999998</v>
      </c>
      <c r="I212" s="35">
        <v>833.78891586989789</v>
      </c>
      <c r="J212" s="35">
        <v>1188.8314427600008</v>
      </c>
      <c r="K212" s="35">
        <v>1017.35211358725</v>
      </c>
      <c r="L212" s="35">
        <v>789.48792986000001</v>
      </c>
      <c r="M212" s="35">
        <v>1005.96389746557</v>
      </c>
      <c r="N212" s="35">
        <v>1041.4057588499998</v>
      </c>
      <c r="O212" s="35">
        <v>1006.9524553856081</v>
      </c>
      <c r="P212" s="35">
        <v>949.7398499800006</v>
      </c>
      <c r="Q212" s="35">
        <v>1050.3096638964489</v>
      </c>
      <c r="R212" s="35">
        <v>1054.4714444800002</v>
      </c>
      <c r="S212" s="35">
        <v>945.43440837497917</v>
      </c>
      <c r="T212" s="35">
        <v>1057.7582954600002</v>
      </c>
      <c r="U212" s="35">
        <v>1372.9937487525399</v>
      </c>
      <c r="V212" s="35">
        <v>1383.9048372099996</v>
      </c>
      <c r="W212" s="35">
        <v>1423.0141331251721</v>
      </c>
      <c r="X212" s="35">
        <v>1263.23718046</v>
      </c>
      <c r="Y212" s="35">
        <v>1602.6117182531532</v>
      </c>
      <c r="Z212" s="35">
        <v>1460.6825209599997</v>
      </c>
      <c r="AA212" s="35">
        <f t="shared" si="173"/>
        <v>11501.004911410722</v>
      </c>
      <c r="AB212" s="35">
        <f t="shared" si="174"/>
        <v>11077.060589830002</v>
      </c>
      <c r="AD212" s="40"/>
      <c r="AE212" s="36">
        <v>0</v>
      </c>
      <c r="AF212" s="36">
        <v>0</v>
      </c>
      <c r="AG212" s="36">
        <v>0</v>
      </c>
      <c r="AH212" s="36">
        <v>0</v>
      </c>
      <c r="AI212" s="36">
        <v>0</v>
      </c>
      <c r="AJ212" s="36">
        <v>0</v>
      </c>
      <c r="AK212" s="36">
        <v>0</v>
      </c>
      <c r="AL212" s="36">
        <v>0</v>
      </c>
      <c r="AM212" s="36">
        <v>0</v>
      </c>
      <c r="AN212" s="36">
        <v>0</v>
      </c>
      <c r="AO212" s="36">
        <v>0</v>
      </c>
      <c r="AP212" s="36">
        <v>0</v>
      </c>
      <c r="AQ212" s="36">
        <v>0</v>
      </c>
      <c r="AR212" s="36">
        <v>0</v>
      </c>
      <c r="AS212" s="36">
        <v>0</v>
      </c>
      <c r="AT212" s="36">
        <v>0</v>
      </c>
      <c r="AU212" s="36">
        <v>0</v>
      </c>
      <c r="AV212" s="36">
        <v>0</v>
      </c>
      <c r="AW212" s="36">
        <v>0</v>
      </c>
      <c r="AX212" s="36">
        <v>0</v>
      </c>
      <c r="AY212" s="36">
        <v>0</v>
      </c>
      <c r="AZ212" s="36">
        <v>0</v>
      </c>
      <c r="BA212" s="36">
        <v>0</v>
      </c>
      <c r="BB212" s="36">
        <v>0</v>
      </c>
      <c r="BC212" s="28"/>
    </row>
    <row r="213" spans="1:55" s="7" customFormat="1" x14ac:dyDescent="0.25">
      <c r="A213" s="37" t="s">
        <v>339</v>
      </c>
      <c r="B213" s="43" t="s">
        <v>340</v>
      </c>
      <c r="C213" s="39" t="s">
        <v>40</v>
      </c>
      <c r="D213" s="35">
        <v>187.10900000000001</v>
      </c>
      <c r="E213" s="35">
        <v>74.422200000000018</v>
      </c>
      <c r="F213" s="35">
        <v>90.958331830000006</v>
      </c>
      <c r="G213" s="35">
        <v>92.121351439119834</v>
      </c>
      <c r="H213" s="35">
        <v>87.679249560000002</v>
      </c>
      <c r="I213" s="35">
        <v>603.29410513158916</v>
      </c>
      <c r="J213" s="35">
        <v>649.09508284999993</v>
      </c>
      <c r="K213" s="35">
        <v>378.68856726263704</v>
      </c>
      <c r="L213" s="35">
        <v>327.16327542000005</v>
      </c>
      <c r="M213" s="35">
        <v>326.37448685823114</v>
      </c>
      <c r="N213" s="35">
        <v>645.5152030700001</v>
      </c>
      <c r="O213" s="35">
        <v>9.6224653627499972</v>
      </c>
      <c r="P213" s="35">
        <v>51.049265739999996</v>
      </c>
      <c r="Q213" s="35">
        <v>9.8279065763799984</v>
      </c>
      <c r="R213" s="35">
        <v>10.423180520000001</v>
      </c>
      <c r="S213" s="35">
        <v>147.06131598541808</v>
      </c>
      <c r="T213" s="35">
        <v>40.042926710000003</v>
      </c>
      <c r="U213" s="35">
        <v>117.75669814386234</v>
      </c>
      <c r="V213" s="35">
        <v>45.443107329999997</v>
      </c>
      <c r="W213" s="35">
        <v>127.28029273423347</v>
      </c>
      <c r="X213" s="35">
        <v>186.87805229</v>
      </c>
      <c r="Y213" s="35">
        <v>9.6084457277799995</v>
      </c>
      <c r="Z213" s="35">
        <v>10.199999999999999</v>
      </c>
      <c r="AA213" s="35">
        <f t="shared" si="173"/>
        <v>1862.9945110612921</v>
      </c>
      <c r="AB213" s="35">
        <f t="shared" si="174"/>
        <v>2053.48934349</v>
      </c>
      <c r="AD213" s="40"/>
      <c r="AE213" s="36">
        <v>0</v>
      </c>
      <c r="AF213" s="36">
        <v>0</v>
      </c>
      <c r="AG213" s="36">
        <v>0</v>
      </c>
      <c r="AH213" s="36">
        <v>0</v>
      </c>
      <c r="AI213" s="36">
        <v>0</v>
      </c>
      <c r="AJ213" s="36">
        <v>0</v>
      </c>
      <c r="AK213" s="36">
        <v>0</v>
      </c>
      <c r="AL213" s="36">
        <v>0</v>
      </c>
      <c r="AM213" s="36">
        <v>0</v>
      </c>
      <c r="AN213" s="36">
        <v>0</v>
      </c>
      <c r="AO213" s="36">
        <v>0</v>
      </c>
      <c r="AP213" s="36">
        <v>0</v>
      </c>
      <c r="AQ213" s="36">
        <v>0</v>
      </c>
      <c r="AR213" s="36">
        <v>0</v>
      </c>
      <c r="AS213" s="36">
        <v>0</v>
      </c>
      <c r="AT213" s="36">
        <v>0</v>
      </c>
      <c r="AU213" s="36">
        <v>0</v>
      </c>
      <c r="AV213" s="36">
        <v>0</v>
      </c>
      <c r="AW213" s="36">
        <v>0</v>
      </c>
      <c r="AX213" s="36">
        <v>0</v>
      </c>
      <c r="AY213" s="36">
        <v>0</v>
      </c>
      <c r="AZ213" s="36">
        <v>0</v>
      </c>
      <c r="BA213" s="36">
        <v>0</v>
      </c>
      <c r="BB213" s="36">
        <v>0</v>
      </c>
      <c r="BC213" s="28"/>
    </row>
    <row r="214" spans="1:55" s="7" customFormat="1" x14ac:dyDescent="0.25">
      <c r="A214" s="37" t="s">
        <v>341</v>
      </c>
      <c r="B214" s="43" t="s">
        <v>342</v>
      </c>
      <c r="C214" s="39" t="s">
        <v>40</v>
      </c>
      <c r="D214" s="35">
        <v>0</v>
      </c>
      <c r="E214" s="35">
        <v>0</v>
      </c>
      <c r="F214" s="35">
        <v>4.4378799999999999E-3</v>
      </c>
      <c r="G214" s="35">
        <v>0</v>
      </c>
      <c r="H214" s="35">
        <v>0</v>
      </c>
      <c r="I214" s="35">
        <v>0</v>
      </c>
      <c r="J214" s="35">
        <v>0</v>
      </c>
      <c r="K214" s="35">
        <v>0</v>
      </c>
      <c r="L214" s="35">
        <v>0</v>
      </c>
      <c r="M214" s="35">
        <v>0</v>
      </c>
      <c r="N214" s="35">
        <v>0</v>
      </c>
      <c r="O214" s="35">
        <v>0</v>
      </c>
      <c r="P214" s="35">
        <v>0</v>
      </c>
      <c r="Q214" s="35">
        <v>0</v>
      </c>
      <c r="R214" s="35">
        <v>0</v>
      </c>
      <c r="S214" s="35">
        <v>0</v>
      </c>
      <c r="T214" s="35">
        <v>0</v>
      </c>
      <c r="U214" s="35">
        <v>0</v>
      </c>
      <c r="V214" s="35">
        <v>0</v>
      </c>
      <c r="W214" s="35">
        <v>0</v>
      </c>
      <c r="X214" s="35">
        <v>0</v>
      </c>
      <c r="Y214" s="35">
        <v>0</v>
      </c>
      <c r="Z214" s="35">
        <v>0</v>
      </c>
      <c r="AA214" s="35">
        <f t="shared" si="173"/>
        <v>0</v>
      </c>
      <c r="AB214" s="35">
        <f t="shared" si="174"/>
        <v>0</v>
      </c>
      <c r="AD214" s="40"/>
      <c r="AE214" s="36">
        <v>0</v>
      </c>
      <c r="AF214" s="36">
        <v>0</v>
      </c>
      <c r="AG214" s="36">
        <v>0</v>
      </c>
      <c r="AH214" s="36">
        <v>0</v>
      </c>
      <c r="AI214" s="36">
        <v>0</v>
      </c>
      <c r="AJ214" s="36">
        <v>0</v>
      </c>
      <c r="AK214" s="36">
        <v>0</v>
      </c>
      <c r="AL214" s="36">
        <v>0</v>
      </c>
      <c r="AM214" s="36">
        <v>0</v>
      </c>
      <c r="AN214" s="36">
        <v>0</v>
      </c>
      <c r="AO214" s="36">
        <v>0</v>
      </c>
      <c r="AP214" s="36">
        <v>0</v>
      </c>
      <c r="AQ214" s="36">
        <v>0</v>
      </c>
      <c r="AR214" s="36">
        <v>0</v>
      </c>
      <c r="AS214" s="36">
        <v>0</v>
      </c>
      <c r="AT214" s="36">
        <v>0</v>
      </c>
      <c r="AU214" s="36">
        <v>0</v>
      </c>
      <c r="AV214" s="36">
        <v>0</v>
      </c>
      <c r="AW214" s="36">
        <v>0</v>
      </c>
      <c r="AX214" s="36">
        <v>0</v>
      </c>
      <c r="AY214" s="36">
        <v>0</v>
      </c>
      <c r="AZ214" s="36">
        <v>0</v>
      </c>
      <c r="BA214" s="36">
        <v>0</v>
      </c>
      <c r="BB214" s="36">
        <v>0</v>
      </c>
      <c r="BC214" s="28"/>
    </row>
    <row r="215" spans="1:55" s="7" customFormat="1" x14ac:dyDescent="0.25">
      <c r="A215" s="37" t="s">
        <v>343</v>
      </c>
      <c r="B215" s="43" t="s">
        <v>344</v>
      </c>
      <c r="C215" s="39" t="s">
        <v>40</v>
      </c>
      <c r="D215" s="35">
        <v>1.4790000000000001</v>
      </c>
      <c r="E215" s="35">
        <v>0</v>
      </c>
      <c r="F215" s="35">
        <v>0</v>
      </c>
      <c r="G215" s="35">
        <v>0</v>
      </c>
      <c r="H215" s="35">
        <v>1E-3</v>
      </c>
      <c r="I215" s="35">
        <v>0</v>
      </c>
      <c r="J215" s="35">
        <v>0</v>
      </c>
      <c r="K215" s="35">
        <v>0</v>
      </c>
      <c r="L215" s="35">
        <v>0</v>
      </c>
      <c r="M215" s="35">
        <v>0</v>
      </c>
      <c r="N215" s="35">
        <v>18.088000000000001</v>
      </c>
      <c r="O215" s="35">
        <v>0</v>
      </c>
      <c r="P215" s="35">
        <v>0</v>
      </c>
      <c r="Q215" s="35">
        <v>0</v>
      </c>
      <c r="R215" s="35">
        <v>0</v>
      </c>
      <c r="S215" s="35">
        <v>0</v>
      </c>
      <c r="T215" s="35">
        <v>0</v>
      </c>
      <c r="U215" s="35">
        <v>0</v>
      </c>
      <c r="V215" s="35">
        <v>0</v>
      </c>
      <c r="W215" s="35">
        <v>0</v>
      </c>
      <c r="X215" s="35">
        <v>0</v>
      </c>
      <c r="Y215" s="35">
        <v>0</v>
      </c>
      <c r="Z215" s="35">
        <v>0</v>
      </c>
      <c r="AA215" s="35">
        <f t="shared" si="173"/>
        <v>1E-3</v>
      </c>
      <c r="AB215" s="35">
        <f t="shared" si="174"/>
        <v>18.089000000000002</v>
      </c>
      <c r="AD215" s="40"/>
      <c r="AE215" s="36">
        <v>0</v>
      </c>
      <c r="AF215" s="36">
        <v>0</v>
      </c>
      <c r="AG215" s="36">
        <v>0</v>
      </c>
      <c r="AH215" s="36">
        <v>0</v>
      </c>
      <c r="AI215" s="36">
        <v>0</v>
      </c>
      <c r="AJ215" s="36">
        <v>0</v>
      </c>
      <c r="AK215" s="36">
        <v>0</v>
      </c>
      <c r="AL215" s="36">
        <v>0</v>
      </c>
      <c r="AM215" s="36">
        <v>0</v>
      </c>
      <c r="AN215" s="36">
        <v>0</v>
      </c>
      <c r="AO215" s="36">
        <v>0</v>
      </c>
      <c r="AP215" s="36">
        <v>0</v>
      </c>
      <c r="AQ215" s="36">
        <v>0</v>
      </c>
      <c r="AR215" s="36">
        <v>0</v>
      </c>
      <c r="AS215" s="36">
        <v>0</v>
      </c>
      <c r="AT215" s="36">
        <v>0</v>
      </c>
      <c r="AU215" s="36">
        <v>0</v>
      </c>
      <c r="AV215" s="36">
        <v>0</v>
      </c>
      <c r="AW215" s="36">
        <v>0</v>
      </c>
      <c r="AX215" s="36">
        <v>0</v>
      </c>
      <c r="AY215" s="36">
        <v>0</v>
      </c>
      <c r="AZ215" s="36">
        <v>0</v>
      </c>
      <c r="BA215" s="36">
        <v>0</v>
      </c>
      <c r="BB215" s="36">
        <v>0</v>
      </c>
      <c r="BC215" s="28"/>
    </row>
    <row r="216" spans="1:55" s="7" customFormat="1" x14ac:dyDescent="0.25">
      <c r="A216" s="37" t="s">
        <v>345</v>
      </c>
      <c r="B216" s="43" t="s">
        <v>346</v>
      </c>
      <c r="C216" s="39" t="s">
        <v>40</v>
      </c>
      <c r="D216" s="35">
        <v>0</v>
      </c>
      <c r="E216" s="35">
        <v>0</v>
      </c>
      <c r="F216" s="35">
        <v>0</v>
      </c>
      <c r="G216" s="35">
        <v>0</v>
      </c>
      <c r="H216" s="35">
        <v>0</v>
      </c>
      <c r="I216" s="35">
        <v>0</v>
      </c>
      <c r="J216" s="35">
        <v>0</v>
      </c>
      <c r="K216" s="35">
        <v>5.101</v>
      </c>
      <c r="L216" s="35">
        <v>4.8</v>
      </c>
      <c r="M216" s="35">
        <v>3.4006669999999999</v>
      </c>
      <c r="N216" s="35">
        <v>3.2542372899999998</v>
      </c>
      <c r="O216" s="35">
        <v>0</v>
      </c>
      <c r="P216" s="35">
        <v>0</v>
      </c>
      <c r="Q216" s="35">
        <v>0</v>
      </c>
      <c r="R216" s="35">
        <v>0</v>
      </c>
      <c r="S216" s="35">
        <v>0</v>
      </c>
      <c r="T216" s="35">
        <v>0</v>
      </c>
      <c r="U216" s="35">
        <v>0</v>
      </c>
      <c r="V216" s="35">
        <v>0</v>
      </c>
      <c r="W216" s="35">
        <v>0</v>
      </c>
      <c r="X216" s="35">
        <v>0</v>
      </c>
      <c r="Y216" s="35">
        <v>0</v>
      </c>
      <c r="Z216" s="35">
        <v>0</v>
      </c>
      <c r="AA216" s="35">
        <f t="shared" si="173"/>
        <v>8.5016669999999994</v>
      </c>
      <c r="AB216" s="35">
        <f t="shared" si="174"/>
        <v>8.0542372899999997</v>
      </c>
      <c r="AD216" s="40"/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36">
        <v>0</v>
      </c>
      <c r="AT216" s="36">
        <v>0</v>
      </c>
      <c r="AU216" s="36">
        <v>0</v>
      </c>
      <c r="AV216" s="36">
        <v>0</v>
      </c>
      <c r="AW216" s="36">
        <v>0</v>
      </c>
      <c r="AX216" s="36">
        <v>0</v>
      </c>
      <c r="AY216" s="36">
        <v>0</v>
      </c>
      <c r="AZ216" s="36">
        <v>0</v>
      </c>
      <c r="BA216" s="36">
        <v>0</v>
      </c>
      <c r="BB216" s="36">
        <v>0</v>
      </c>
      <c r="BC216" s="28"/>
    </row>
    <row r="217" spans="1:55" s="7" customFormat="1" x14ac:dyDescent="0.25">
      <c r="A217" s="37" t="s">
        <v>347</v>
      </c>
      <c r="B217" s="43" t="s">
        <v>348</v>
      </c>
      <c r="C217" s="39" t="s">
        <v>40</v>
      </c>
      <c r="D217" s="35">
        <v>0</v>
      </c>
      <c r="E217" s="35">
        <v>0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35">
        <v>0</v>
      </c>
      <c r="L217" s="35">
        <v>0</v>
      </c>
      <c r="M217" s="35">
        <v>0</v>
      </c>
      <c r="N217" s="35">
        <v>0</v>
      </c>
      <c r="O217" s="35">
        <v>0</v>
      </c>
      <c r="P217" s="35">
        <v>0</v>
      </c>
      <c r="Q217" s="35">
        <v>0</v>
      </c>
      <c r="R217" s="35">
        <v>0</v>
      </c>
      <c r="S217" s="35">
        <v>0</v>
      </c>
      <c r="T217" s="35">
        <v>0</v>
      </c>
      <c r="U217" s="35">
        <v>0</v>
      </c>
      <c r="V217" s="35">
        <v>0</v>
      </c>
      <c r="W217" s="35">
        <v>0</v>
      </c>
      <c r="X217" s="35">
        <v>0</v>
      </c>
      <c r="Y217" s="35">
        <v>0</v>
      </c>
      <c r="Z217" s="35">
        <v>0</v>
      </c>
      <c r="AA217" s="35">
        <f t="shared" si="173"/>
        <v>0</v>
      </c>
      <c r="AB217" s="35">
        <f t="shared" si="174"/>
        <v>0</v>
      </c>
      <c r="AD217" s="40"/>
      <c r="AE217" s="36">
        <v>0</v>
      </c>
      <c r="AF217" s="36">
        <v>0</v>
      </c>
      <c r="AG217" s="36">
        <v>0</v>
      </c>
      <c r="AH217" s="36">
        <v>0</v>
      </c>
      <c r="AI217" s="36">
        <v>0</v>
      </c>
      <c r="AJ217" s="36">
        <v>0</v>
      </c>
      <c r="AK217" s="36">
        <v>0</v>
      </c>
      <c r="AL217" s="36">
        <v>0</v>
      </c>
      <c r="AM217" s="36">
        <v>0</v>
      </c>
      <c r="AN217" s="36">
        <v>0</v>
      </c>
      <c r="AO217" s="36">
        <v>0</v>
      </c>
      <c r="AP217" s="36">
        <v>0</v>
      </c>
      <c r="AQ217" s="36">
        <v>0</v>
      </c>
      <c r="AR217" s="36">
        <v>0</v>
      </c>
      <c r="AS217" s="36">
        <v>0</v>
      </c>
      <c r="AT217" s="36">
        <v>0</v>
      </c>
      <c r="AU217" s="36">
        <v>0</v>
      </c>
      <c r="AV217" s="36">
        <v>0</v>
      </c>
      <c r="AW217" s="36">
        <v>0</v>
      </c>
      <c r="AX217" s="36">
        <v>0</v>
      </c>
      <c r="AY217" s="36">
        <v>0</v>
      </c>
      <c r="AZ217" s="36">
        <v>0</v>
      </c>
      <c r="BA217" s="36">
        <v>0</v>
      </c>
      <c r="BB217" s="36">
        <v>0</v>
      </c>
      <c r="BC217" s="28"/>
    </row>
    <row r="218" spans="1:55" s="7" customFormat="1" x14ac:dyDescent="0.25">
      <c r="A218" s="37" t="s">
        <v>349</v>
      </c>
      <c r="B218" s="44" t="s">
        <v>350</v>
      </c>
      <c r="C218" s="39" t="s">
        <v>40</v>
      </c>
      <c r="D218" s="35">
        <v>0</v>
      </c>
      <c r="E218" s="35">
        <v>0</v>
      </c>
      <c r="F218" s="35">
        <v>0</v>
      </c>
      <c r="G218" s="35">
        <v>0</v>
      </c>
      <c r="H218" s="35">
        <v>0</v>
      </c>
      <c r="I218" s="35">
        <v>0</v>
      </c>
      <c r="J218" s="35">
        <v>0</v>
      </c>
      <c r="K218" s="35">
        <v>0</v>
      </c>
      <c r="L218" s="35">
        <v>0</v>
      </c>
      <c r="M218" s="35">
        <v>0</v>
      </c>
      <c r="N218" s="35">
        <v>0</v>
      </c>
      <c r="O218" s="35">
        <v>0</v>
      </c>
      <c r="P218" s="35">
        <v>0</v>
      </c>
      <c r="Q218" s="35">
        <v>0</v>
      </c>
      <c r="R218" s="35">
        <v>0</v>
      </c>
      <c r="S218" s="35">
        <v>0</v>
      </c>
      <c r="T218" s="35">
        <v>0</v>
      </c>
      <c r="U218" s="35">
        <v>0</v>
      </c>
      <c r="V218" s="35">
        <v>0</v>
      </c>
      <c r="W218" s="35">
        <v>0</v>
      </c>
      <c r="X218" s="35">
        <v>0</v>
      </c>
      <c r="Y218" s="35">
        <v>0</v>
      </c>
      <c r="Z218" s="35">
        <v>0</v>
      </c>
      <c r="AA218" s="35">
        <f t="shared" si="173"/>
        <v>0</v>
      </c>
      <c r="AB218" s="35">
        <f t="shared" si="174"/>
        <v>0</v>
      </c>
      <c r="AD218" s="40"/>
      <c r="AE218" s="36">
        <v>0</v>
      </c>
      <c r="AF218" s="36">
        <v>0</v>
      </c>
      <c r="AG218" s="36">
        <v>0</v>
      </c>
      <c r="AH218" s="36">
        <v>0</v>
      </c>
      <c r="AI218" s="36">
        <v>0</v>
      </c>
      <c r="AJ218" s="36">
        <v>0</v>
      </c>
      <c r="AK218" s="36">
        <v>0</v>
      </c>
      <c r="AL218" s="36">
        <v>0</v>
      </c>
      <c r="AM218" s="36">
        <v>0</v>
      </c>
      <c r="AN218" s="36">
        <v>0</v>
      </c>
      <c r="AO218" s="36">
        <v>0</v>
      </c>
      <c r="AP218" s="36">
        <v>0</v>
      </c>
      <c r="AQ218" s="36">
        <v>0</v>
      </c>
      <c r="AR218" s="36">
        <v>0</v>
      </c>
      <c r="AS218" s="36">
        <v>0</v>
      </c>
      <c r="AT218" s="36">
        <v>0</v>
      </c>
      <c r="AU218" s="36">
        <v>0</v>
      </c>
      <c r="AV218" s="36">
        <v>0</v>
      </c>
      <c r="AW218" s="36">
        <v>0</v>
      </c>
      <c r="AX218" s="36">
        <v>0</v>
      </c>
      <c r="AY218" s="36">
        <v>0</v>
      </c>
      <c r="AZ218" s="36">
        <v>0</v>
      </c>
      <c r="BA218" s="36">
        <v>0</v>
      </c>
      <c r="BB218" s="36">
        <v>0</v>
      </c>
      <c r="BC218" s="28"/>
    </row>
    <row r="219" spans="1:55" s="7" customFormat="1" x14ac:dyDescent="0.25">
      <c r="A219" s="37" t="s">
        <v>351</v>
      </c>
      <c r="B219" s="44" t="s">
        <v>352</v>
      </c>
      <c r="C219" s="39" t="s">
        <v>40</v>
      </c>
      <c r="D219" s="35">
        <v>3.6604260000001432</v>
      </c>
      <c r="E219" s="35">
        <v>3.4590204000000995</v>
      </c>
      <c r="F219" s="35">
        <v>4.6663097990400502</v>
      </c>
      <c r="G219" s="35">
        <v>0</v>
      </c>
      <c r="H219" s="35">
        <v>-7.5939119938084332E-5</v>
      </c>
      <c r="I219" s="35">
        <v>0</v>
      </c>
      <c r="J219" s="35">
        <v>1.2443249261195888E-5</v>
      </c>
      <c r="K219" s="35">
        <v>2.2737367544323206E-12</v>
      </c>
      <c r="L219" s="35">
        <v>0</v>
      </c>
      <c r="M219" s="35">
        <v>-1.0527401173021644E-10</v>
      </c>
      <c r="N219" s="35">
        <v>0</v>
      </c>
      <c r="O219" s="35">
        <v>-1.6927970136748627E-10</v>
      </c>
      <c r="P219" s="35">
        <v>0</v>
      </c>
      <c r="Q219" s="35">
        <v>-2.2191670723259449E-10</v>
      </c>
      <c r="R219" s="35">
        <v>0</v>
      </c>
      <c r="S219" s="35">
        <v>7.4064701038878411E-9</v>
      </c>
      <c r="T219" s="35">
        <v>0</v>
      </c>
      <c r="U219" s="35">
        <v>7.4091985879931599E-9</v>
      </c>
      <c r="V219" s="35">
        <v>0</v>
      </c>
      <c r="W219" s="35">
        <v>7.408289093291387E-9</v>
      </c>
      <c r="X219" s="35">
        <v>0</v>
      </c>
      <c r="Y219" s="35">
        <v>7.4032868724316359E-9</v>
      </c>
      <c r="Z219" s="35">
        <v>0</v>
      </c>
      <c r="AA219" s="35">
        <f t="shared" si="173"/>
        <v>-6.3466737628914416E-5</v>
      </c>
      <c r="AB219" s="35">
        <f t="shared" si="174"/>
        <v>-6.3495870676888444E-5</v>
      </c>
      <c r="AD219" s="40"/>
      <c r="AE219" s="36">
        <v>0</v>
      </c>
      <c r="AF219" s="36">
        <v>0</v>
      </c>
      <c r="AG219" s="36">
        <v>0</v>
      </c>
      <c r="AH219" s="36">
        <v>0</v>
      </c>
      <c r="AI219" s="36">
        <v>0</v>
      </c>
      <c r="AJ219" s="36">
        <v>0</v>
      </c>
      <c r="AK219" s="36">
        <v>0</v>
      </c>
      <c r="AL219" s="36">
        <v>0</v>
      </c>
      <c r="AM219" s="36">
        <v>0</v>
      </c>
      <c r="AN219" s="36">
        <v>0</v>
      </c>
      <c r="AO219" s="36">
        <v>0</v>
      </c>
      <c r="AP219" s="36">
        <v>0</v>
      </c>
      <c r="AQ219" s="36">
        <v>0</v>
      </c>
      <c r="AR219" s="36">
        <v>0</v>
      </c>
      <c r="AS219" s="36">
        <v>0</v>
      </c>
      <c r="AT219" s="36">
        <v>0</v>
      </c>
      <c r="AU219" s="36">
        <v>0</v>
      </c>
      <c r="AV219" s="36">
        <v>0</v>
      </c>
      <c r="AW219" s="36">
        <v>0</v>
      </c>
      <c r="AX219" s="36">
        <v>0</v>
      </c>
      <c r="AY219" s="36">
        <v>0</v>
      </c>
      <c r="AZ219" s="36">
        <v>0</v>
      </c>
      <c r="BA219" s="36">
        <v>0</v>
      </c>
      <c r="BB219" s="36">
        <v>0</v>
      </c>
      <c r="BC219" s="28"/>
    </row>
    <row r="220" spans="1:55" s="7" customFormat="1" x14ac:dyDescent="0.25">
      <c r="A220" s="37" t="s">
        <v>353</v>
      </c>
      <c r="B220" s="44" t="s">
        <v>132</v>
      </c>
      <c r="C220" s="34" t="s">
        <v>43</v>
      </c>
      <c r="D220" s="34" t="s">
        <v>43</v>
      </c>
      <c r="E220" s="34" t="s">
        <v>43</v>
      </c>
      <c r="F220" s="34" t="s">
        <v>43</v>
      </c>
      <c r="G220" s="34" t="s">
        <v>43</v>
      </c>
      <c r="H220" s="34" t="s">
        <v>43</v>
      </c>
      <c r="I220" s="34" t="s">
        <v>43</v>
      </c>
      <c r="J220" s="34" t="s">
        <v>43</v>
      </c>
      <c r="K220" s="34" t="s">
        <v>43</v>
      </c>
      <c r="L220" s="34" t="s">
        <v>43</v>
      </c>
      <c r="M220" s="34" t="s">
        <v>43</v>
      </c>
      <c r="N220" s="34" t="s">
        <v>43</v>
      </c>
      <c r="O220" s="34" t="s">
        <v>43</v>
      </c>
      <c r="P220" s="34" t="s">
        <v>43</v>
      </c>
      <c r="Q220" s="34" t="s">
        <v>43</v>
      </c>
      <c r="R220" s="34" t="s">
        <v>43</v>
      </c>
      <c r="S220" s="34" t="s">
        <v>43</v>
      </c>
      <c r="T220" s="34" t="s">
        <v>43</v>
      </c>
      <c r="U220" s="34" t="s">
        <v>43</v>
      </c>
      <c r="V220" s="34" t="s">
        <v>43</v>
      </c>
      <c r="W220" s="34" t="s">
        <v>43</v>
      </c>
      <c r="X220" s="34" t="s">
        <v>43</v>
      </c>
      <c r="Y220" s="34" t="s">
        <v>43</v>
      </c>
      <c r="Z220" s="34" t="s">
        <v>43</v>
      </c>
      <c r="AA220" s="34" t="s">
        <v>43</v>
      </c>
      <c r="AB220" s="34" t="s">
        <v>43</v>
      </c>
      <c r="AD220" s="40"/>
      <c r="AE220" s="36" t="s">
        <v>43</v>
      </c>
      <c r="AF220" s="36" t="s">
        <v>43</v>
      </c>
      <c r="AG220" s="36" t="s">
        <v>43</v>
      </c>
      <c r="AH220" s="36" t="s">
        <v>43</v>
      </c>
      <c r="AI220" s="36" t="s">
        <v>43</v>
      </c>
      <c r="AJ220" s="36" t="s">
        <v>43</v>
      </c>
      <c r="AK220" s="36" t="s">
        <v>43</v>
      </c>
      <c r="AL220" s="36" t="s">
        <v>43</v>
      </c>
      <c r="AM220" s="36" t="s">
        <v>43</v>
      </c>
      <c r="AN220" s="36" t="s">
        <v>43</v>
      </c>
      <c r="AO220" s="36" t="s">
        <v>43</v>
      </c>
      <c r="AP220" s="36" t="s">
        <v>43</v>
      </c>
      <c r="AQ220" s="36" t="s">
        <v>43</v>
      </c>
      <c r="AR220" s="36" t="s">
        <v>43</v>
      </c>
      <c r="AS220" s="36" t="s">
        <v>43</v>
      </c>
      <c r="AT220" s="36" t="s">
        <v>43</v>
      </c>
      <c r="AU220" s="36" t="s">
        <v>43</v>
      </c>
      <c r="AV220" s="36" t="s">
        <v>43</v>
      </c>
      <c r="AW220" s="36" t="s">
        <v>43</v>
      </c>
      <c r="AX220" s="36" t="s">
        <v>43</v>
      </c>
      <c r="AY220" s="36" t="s">
        <v>43</v>
      </c>
      <c r="AZ220" s="36" t="s">
        <v>43</v>
      </c>
      <c r="BA220" s="36" t="s">
        <v>43</v>
      </c>
      <c r="BB220" s="36" t="s">
        <v>43</v>
      </c>
      <c r="BC220" s="28"/>
    </row>
    <row r="221" spans="1:55" s="7" customFormat="1" ht="31.5" x14ac:dyDescent="0.25">
      <c r="A221" s="37" t="s">
        <v>354</v>
      </c>
      <c r="B221" s="44" t="s">
        <v>355</v>
      </c>
      <c r="C221" s="39" t="s">
        <v>40</v>
      </c>
      <c r="D221" s="35">
        <v>0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35">
        <v>0</v>
      </c>
      <c r="L221" s="35">
        <v>8.0005638399999999</v>
      </c>
      <c r="M221" s="35">
        <v>0</v>
      </c>
      <c r="N221" s="35">
        <v>0</v>
      </c>
      <c r="O221" s="35">
        <v>0</v>
      </c>
      <c r="P221" s="35">
        <v>0</v>
      </c>
      <c r="Q221" s="35">
        <v>0</v>
      </c>
      <c r="R221" s="35">
        <v>0</v>
      </c>
      <c r="S221" s="35">
        <v>0</v>
      </c>
      <c r="T221" s="35">
        <v>0</v>
      </c>
      <c r="U221" s="35">
        <v>0</v>
      </c>
      <c r="V221" s="35">
        <v>0</v>
      </c>
      <c r="W221" s="35">
        <v>0</v>
      </c>
      <c r="X221" s="35">
        <v>0</v>
      </c>
      <c r="Y221" s="35">
        <v>0</v>
      </c>
      <c r="Z221" s="35">
        <v>0</v>
      </c>
      <c r="AA221" s="35">
        <f t="shared" ref="AA221:AA250" si="191">H221+J221+K221+M221+O221+Q221+S221+U221+W221+Y221</f>
        <v>0</v>
      </c>
      <c r="AB221" s="35">
        <f t="shared" ref="AB221:AB250" si="192">H221+J221+L221+N221+P221+R221+T221+V221+X221+Z221</f>
        <v>8.0005638399999999</v>
      </c>
      <c r="AD221" s="49"/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36">
        <v>0</v>
      </c>
      <c r="AT221" s="36">
        <v>0</v>
      </c>
      <c r="AU221" s="36">
        <v>0</v>
      </c>
      <c r="AV221" s="36">
        <v>0</v>
      </c>
      <c r="AW221" s="36">
        <v>0</v>
      </c>
      <c r="AX221" s="36">
        <v>0</v>
      </c>
      <c r="AY221" s="36">
        <v>0</v>
      </c>
      <c r="AZ221" s="36">
        <v>0</v>
      </c>
      <c r="BA221" s="36">
        <v>0</v>
      </c>
      <c r="BB221" s="36">
        <v>0</v>
      </c>
      <c r="BC221" s="28"/>
    </row>
    <row r="222" spans="1:55" s="30" customFormat="1" x14ac:dyDescent="0.25">
      <c r="A222" s="32" t="s">
        <v>356</v>
      </c>
      <c r="B222" s="33" t="s">
        <v>357</v>
      </c>
      <c r="C222" s="34" t="s">
        <v>40</v>
      </c>
      <c r="D222" s="35">
        <f>D223+D224+D228+D234</f>
        <v>2832.7905819999996</v>
      </c>
      <c r="E222" s="35">
        <f t="shared" ref="E222:Z222" si="193">E223+E224+E228+E234</f>
        <v>1400.249546</v>
      </c>
      <c r="F222" s="35">
        <f t="shared" si="193"/>
        <v>2362.1659357108197</v>
      </c>
      <c r="G222" s="35">
        <f t="shared" si="193"/>
        <v>1272.8879999999999</v>
      </c>
      <c r="H222" s="35">
        <f t="shared" si="193"/>
        <v>2184.7964701576566</v>
      </c>
      <c r="I222" s="35">
        <f t="shared" si="193"/>
        <v>508.52699999999999</v>
      </c>
      <c r="J222" s="35">
        <f t="shared" si="193"/>
        <v>2964.9884671768473</v>
      </c>
      <c r="K222" s="35">
        <f t="shared" si="193"/>
        <v>633.67402822296799</v>
      </c>
      <c r="L222" s="35">
        <f t="shared" si="193"/>
        <v>6654.4658490417896</v>
      </c>
      <c r="M222" s="35">
        <f t="shared" si="193"/>
        <v>506.30739795022737</v>
      </c>
      <c r="N222" s="35">
        <f t="shared" si="193"/>
        <v>145.94625738434738</v>
      </c>
      <c r="O222" s="35">
        <f t="shared" si="193"/>
        <v>220.44646400613738</v>
      </c>
      <c r="P222" s="35">
        <f t="shared" si="193"/>
        <v>256.12106629997993</v>
      </c>
      <c r="Q222" s="35">
        <f t="shared" si="193"/>
        <v>6.2933979502273791</v>
      </c>
      <c r="R222" s="35">
        <f t="shared" si="193"/>
        <v>6.3052918091220134</v>
      </c>
      <c r="S222" s="35">
        <f t="shared" si="193"/>
        <v>6.2933979502273791</v>
      </c>
      <c r="T222" s="35">
        <f t="shared" si="193"/>
        <v>6.4968863386297517</v>
      </c>
      <c r="U222" s="35">
        <f t="shared" si="193"/>
        <v>6.2916484191476272</v>
      </c>
      <c r="V222" s="35">
        <f t="shared" si="193"/>
        <v>6.696144649317799</v>
      </c>
      <c r="W222" s="35">
        <f t="shared" si="193"/>
        <v>6.2916484191476272</v>
      </c>
      <c r="X222" s="35">
        <f t="shared" si="193"/>
        <v>6.696144649317799</v>
      </c>
      <c r="Y222" s="35">
        <f t="shared" si="193"/>
        <v>6.2916484191476272</v>
      </c>
      <c r="Z222" s="35">
        <f t="shared" si="193"/>
        <v>6.696144649317799</v>
      </c>
      <c r="AA222" s="35">
        <f t="shared" si="191"/>
        <v>6541.6745686717341</v>
      </c>
      <c r="AB222" s="35">
        <f t="shared" si="192"/>
        <v>12239.208722156322</v>
      </c>
      <c r="AD222" s="49">
        <v>0</v>
      </c>
      <c r="AE222" s="36">
        <v>0</v>
      </c>
      <c r="AF222" s="36">
        <v>0</v>
      </c>
      <c r="AG222" s="36">
        <v>0</v>
      </c>
      <c r="AH222" s="36">
        <v>0</v>
      </c>
      <c r="AI222" s="36">
        <v>0</v>
      </c>
      <c r="AJ222" s="36">
        <v>0</v>
      </c>
      <c r="AK222" s="36">
        <v>0</v>
      </c>
      <c r="AL222" s="36">
        <v>0</v>
      </c>
      <c r="AM222" s="36">
        <v>0.3676699929719689</v>
      </c>
      <c r="AN222" s="36">
        <v>0</v>
      </c>
      <c r="AO222" s="36">
        <v>-939.99766900299585</v>
      </c>
      <c r="AP222" s="36">
        <v>0</v>
      </c>
      <c r="AQ222" s="36">
        <v>0</v>
      </c>
      <c r="AR222" s="36">
        <v>0</v>
      </c>
      <c r="AS222" s="36">
        <v>0</v>
      </c>
      <c r="AT222" s="36">
        <v>0</v>
      </c>
      <c r="AU222" s="36">
        <v>0</v>
      </c>
      <c r="AV222" s="36">
        <v>0</v>
      </c>
      <c r="AW222" s="36">
        <v>0</v>
      </c>
      <c r="AX222" s="36">
        <v>0</v>
      </c>
      <c r="AY222" s="36">
        <v>0</v>
      </c>
      <c r="AZ222" s="36">
        <v>0</v>
      </c>
      <c r="BA222" s="36">
        <v>0</v>
      </c>
      <c r="BB222" s="36">
        <v>0</v>
      </c>
      <c r="BC222" s="28"/>
    </row>
    <row r="223" spans="1:55" s="7" customFormat="1" x14ac:dyDescent="0.25">
      <c r="A223" s="37" t="s">
        <v>358</v>
      </c>
      <c r="B223" s="44" t="s">
        <v>359</v>
      </c>
      <c r="C223" s="39" t="s">
        <v>40</v>
      </c>
      <c r="D223" s="35">
        <v>1.704582</v>
      </c>
      <c r="E223" s="35">
        <v>11.073546</v>
      </c>
      <c r="F223" s="35">
        <v>55.698935710820002</v>
      </c>
      <c r="G223" s="35">
        <v>7.8410000000000002</v>
      </c>
      <c r="H223" s="35">
        <v>7.0770388597950005</v>
      </c>
      <c r="I223" s="35">
        <v>8.5869999999999997</v>
      </c>
      <c r="J223" s="35">
        <v>5.4632401009261544</v>
      </c>
      <c r="K223" s="35">
        <v>6.3128177452126089</v>
      </c>
      <c r="L223" s="35">
        <v>6.6278073033530411</v>
      </c>
      <c r="M223" s="35">
        <v>6.3073979502273785</v>
      </c>
      <c r="N223" s="35">
        <v>5.9462573843473816</v>
      </c>
      <c r="O223" s="35">
        <v>6.2933979502273791</v>
      </c>
      <c r="P223" s="35">
        <v>6.1210662999799581</v>
      </c>
      <c r="Q223" s="35">
        <v>6.2933979502273791</v>
      </c>
      <c r="R223" s="35">
        <v>6.3052918091220134</v>
      </c>
      <c r="S223" s="35">
        <v>6.2933979502273791</v>
      </c>
      <c r="T223" s="35">
        <v>6.4968863386297517</v>
      </c>
      <c r="U223" s="35">
        <v>6.2916484191476272</v>
      </c>
      <c r="V223" s="35">
        <v>6.696144649317799</v>
      </c>
      <c r="W223" s="35">
        <v>6.2916484191476272</v>
      </c>
      <c r="X223" s="35">
        <v>6.696144649317799</v>
      </c>
      <c r="Y223" s="35">
        <v>6.2916484191476272</v>
      </c>
      <c r="Z223" s="35">
        <v>6.696144649317799</v>
      </c>
      <c r="AA223" s="35">
        <f t="shared" si="191"/>
        <v>62.915633764286163</v>
      </c>
      <c r="AB223" s="35">
        <f t="shared" si="192"/>
        <v>64.126022044106705</v>
      </c>
      <c r="AD223" s="40"/>
      <c r="AE223" s="36">
        <v>0</v>
      </c>
      <c r="AF223" s="36">
        <v>0</v>
      </c>
      <c r="AG223" s="36">
        <v>0</v>
      </c>
      <c r="AH223" s="36">
        <v>0</v>
      </c>
      <c r="AI223" s="36">
        <v>0</v>
      </c>
      <c r="AJ223" s="36">
        <v>0</v>
      </c>
      <c r="AK223" s="36">
        <v>0</v>
      </c>
      <c r="AL223" s="36">
        <v>0</v>
      </c>
      <c r="AM223" s="36">
        <v>0.36766991759872703</v>
      </c>
      <c r="AN223" s="36">
        <v>0</v>
      </c>
      <c r="AO223" s="36">
        <v>2.3309970040203964E-3</v>
      </c>
      <c r="AP223" s="36">
        <v>0</v>
      </c>
      <c r="AQ223" s="36">
        <v>0</v>
      </c>
      <c r="AR223" s="36">
        <v>0</v>
      </c>
      <c r="AS223" s="36">
        <v>0</v>
      </c>
      <c r="AT223" s="36">
        <v>0</v>
      </c>
      <c r="AU223" s="36">
        <v>0</v>
      </c>
      <c r="AV223" s="36">
        <v>0</v>
      </c>
      <c r="AW223" s="36">
        <v>0</v>
      </c>
      <c r="AX223" s="36">
        <v>0</v>
      </c>
      <c r="AY223" s="36">
        <v>0</v>
      </c>
      <c r="AZ223" s="36">
        <v>0</v>
      </c>
      <c r="BA223" s="36">
        <v>0</v>
      </c>
      <c r="BB223" s="36">
        <v>0</v>
      </c>
      <c r="BC223" s="28"/>
    </row>
    <row r="224" spans="1:55" s="7" customFormat="1" x14ac:dyDescent="0.25">
      <c r="A224" s="37" t="s">
        <v>360</v>
      </c>
      <c r="B224" s="44" t="s">
        <v>361</v>
      </c>
      <c r="C224" s="39" t="s">
        <v>40</v>
      </c>
      <c r="D224" s="35">
        <f t="shared" ref="D224:L224" si="194">D225+D226+D227</f>
        <v>2831.0859999999998</v>
      </c>
      <c r="E224" s="35">
        <f t="shared" si="194"/>
        <v>1389.1759999999999</v>
      </c>
      <c r="F224" s="35">
        <f t="shared" si="194"/>
        <v>1877.896</v>
      </c>
      <c r="G224" s="35">
        <f t="shared" si="194"/>
        <v>1265.047</v>
      </c>
      <c r="H224" s="35">
        <f t="shared" si="194"/>
        <v>2176.2904312978612</v>
      </c>
      <c r="I224" s="35">
        <f t="shared" si="194"/>
        <v>499.94</v>
      </c>
      <c r="J224" s="35">
        <f t="shared" si="194"/>
        <v>2958.096657075921</v>
      </c>
      <c r="K224" s="35">
        <f t="shared" si="194"/>
        <v>627.36121047775544</v>
      </c>
      <c r="L224" s="35">
        <f t="shared" si="194"/>
        <v>6647.8380417384369</v>
      </c>
      <c r="M224" s="35">
        <f>M225+M226+M227</f>
        <v>500</v>
      </c>
      <c r="N224" s="35">
        <f t="shared" ref="N224" si="195">N225+N226+N227</f>
        <v>140</v>
      </c>
      <c r="O224" s="35">
        <f>O225+O226+O227</f>
        <v>214.15306605590999</v>
      </c>
      <c r="P224" s="35">
        <f t="shared" ref="P224" si="196">P225+P226+P227</f>
        <v>250</v>
      </c>
      <c r="Q224" s="35">
        <f>Q225+Q226+Q227</f>
        <v>0</v>
      </c>
      <c r="R224" s="35">
        <f t="shared" ref="R224" si="197">R225+R226+R227</f>
        <v>0</v>
      </c>
      <c r="S224" s="35">
        <f>S225+S226+S227</f>
        <v>0</v>
      </c>
      <c r="T224" s="35">
        <f t="shared" ref="T224" si="198">T225+T226+T227</f>
        <v>0</v>
      </c>
      <c r="U224" s="35">
        <f>U225+U226+U227</f>
        <v>0</v>
      </c>
      <c r="V224" s="35">
        <f t="shared" ref="V224" si="199">V225+V226+V227</f>
        <v>0</v>
      </c>
      <c r="W224" s="35">
        <f>W225+W226+W227</f>
        <v>0</v>
      </c>
      <c r="X224" s="35">
        <f t="shared" ref="X224" si="200">X225+X226+X227</f>
        <v>0</v>
      </c>
      <c r="Y224" s="35">
        <f>Y225+Y226+Y227</f>
        <v>0</v>
      </c>
      <c r="Z224" s="35">
        <f t="shared" ref="Z224" si="201">Z225+Z226+Z227</f>
        <v>0</v>
      </c>
      <c r="AA224" s="35">
        <f t="shared" si="191"/>
        <v>6475.9013649074477</v>
      </c>
      <c r="AB224" s="35">
        <f t="shared" si="192"/>
        <v>12172.22513011222</v>
      </c>
      <c r="AD224" s="40"/>
      <c r="AE224" s="36">
        <v>0</v>
      </c>
      <c r="AF224" s="36">
        <v>0</v>
      </c>
      <c r="AG224" s="36">
        <v>0</v>
      </c>
      <c r="AH224" s="36">
        <v>0</v>
      </c>
      <c r="AI224" s="36">
        <v>0</v>
      </c>
      <c r="AJ224" s="36">
        <v>0</v>
      </c>
      <c r="AK224" s="36">
        <v>0</v>
      </c>
      <c r="AL224" s="36">
        <v>0</v>
      </c>
      <c r="AM224" s="36">
        <v>7.5373463914729655E-8</v>
      </c>
      <c r="AN224" s="36">
        <v>0</v>
      </c>
      <c r="AO224" s="36">
        <v>-940</v>
      </c>
      <c r="AP224" s="36">
        <v>0</v>
      </c>
      <c r="AQ224" s="36">
        <v>0</v>
      </c>
      <c r="AR224" s="36">
        <v>0</v>
      </c>
      <c r="AS224" s="36">
        <v>0</v>
      </c>
      <c r="AT224" s="36">
        <v>0</v>
      </c>
      <c r="AU224" s="36">
        <v>0</v>
      </c>
      <c r="AV224" s="36">
        <v>0</v>
      </c>
      <c r="AW224" s="36">
        <v>0</v>
      </c>
      <c r="AX224" s="36">
        <v>0</v>
      </c>
      <c r="AY224" s="36">
        <v>0</v>
      </c>
      <c r="AZ224" s="36">
        <v>0</v>
      </c>
      <c r="BA224" s="36">
        <v>0</v>
      </c>
      <c r="BB224" s="36">
        <v>0</v>
      </c>
      <c r="BC224" s="28"/>
    </row>
    <row r="225" spans="1:55" s="7" customFormat="1" x14ac:dyDescent="0.25">
      <c r="A225" s="37" t="s">
        <v>362</v>
      </c>
      <c r="B225" s="43" t="s">
        <v>363</v>
      </c>
      <c r="C225" s="39" t="s">
        <v>40</v>
      </c>
      <c r="D225" s="35">
        <v>833.41849546213075</v>
      </c>
      <c r="E225" s="35">
        <v>984.21037200000001</v>
      </c>
      <c r="F225" s="35">
        <v>0</v>
      </c>
      <c r="G225" s="35">
        <v>140</v>
      </c>
      <c r="H225" s="35">
        <v>0</v>
      </c>
      <c r="I225" s="35">
        <v>0</v>
      </c>
      <c r="J225" s="35">
        <v>0</v>
      </c>
      <c r="K225" s="35">
        <v>0</v>
      </c>
      <c r="L225" s="35">
        <v>0</v>
      </c>
      <c r="M225" s="35">
        <v>0</v>
      </c>
      <c r="N225" s="35">
        <v>0</v>
      </c>
      <c r="O225" s="35">
        <v>0</v>
      </c>
      <c r="P225" s="35">
        <v>0</v>
      </c>
      <c r="Q225" s="35">
        <v>0</v>
      </c>
      <c r="R225" s="35">
        <v>0</v>
      </c>
      <c r="S225" s="35">
        <v>0</v>
      </c>
      <c r="T225" s="35">
        <v>0</v>
      </c>
      <c r="U225" s="35">
        <v>0</v>
      </c>
      <c r="V225" s="35">
        <v>0</v>
      </c>
      <c r="W225" s="35">
        <v>0</v>
      </c>
      <c r="X225" s="35">
        <v>0</v>
      </c>
      <c r="Y225" s="35">
        <v>0</v>
      </c>
      <c r="Z225" s="35">
        <v>0</v>
      </c>
      <c r="AA225" s="35">
        <f t="shared" si="191"/>
        <v>0</v>
      </c>
      <c r="AB225" s="35">
        <f t="shared" si="192"/>
        <v>0</v>
      </c>
      <c r="AD225" s="40"/>
      <c r="AE225" s="36">
        <v>0</v>
      </c>
      <c r="AF225" s="36">
        <v>0</v>
      </c>
      <c r="AG225" s="36">
        <v>0</v>
      </c>
      <c r="AH225" s="36">
        <v>0</v>
      </c>
      <c r="AI225" s="36">
        <v>0</v>
      </c>
      <c r="AJ225" s="36">
        <v>0</v>
      </c>
      <c r="AK225" s="36">
        <v>0</v>
      </c>
      <c r="AL225" s="36">
        <v>0</v>
      </c>
      <c r="AM225" s="36">
        <v>0</v>
      </c>
      <c r="AN225" s="36">
        <v>0</v>
      </c>
      <c r="AO225" s="36">
        <v>0</v>
      </c>
      <c r="AP225" s="36">
        <v>0</v>
      </c>
      <c r="AQ225" s="36">
        <v>0</v>
      </c>
      <c r="AR225" s="36">
        <v>0</v>
      </c>
      <c r="AS225" s="36">
        <v>0</v>
      </c>
      <c r="AT225" s="36">
        <v>0</v>
      </c>
      <c r="AU225" s="36">
        <v>0</v>
      </c>
      <c r="AV225" s="36">
        <v>0</v>
      </c>
      <c r="AW225" s="36">
        <v>0</v>
      </c>
      <c r="AX225" s="36">
        <v>0</v>
      </c>
      <c r="AY225" s="36">
        <v>0</v>
      </c>
      <c r="AZ225" s="36">
        <v>0</v>
      </c>
      <c r="BA225" s="36">
        <v>0</v>
      </c>
      <c r="BB225" s="36">
        <v>0</v>
      </c>
      <c r="BC225" s="28"/>
    </row>
    <row r="226" spans="1:55" s="7" customFormat="1" x14ac:dyDescent="0.25">
      <c r="A226" s="37" t="s">
        <v>364</v>
      </c>
      <c r="B226" s="43" t="s">
        <v>365</v>
      </c>
      <c r="C226" s="39" t="s">
        <v>40</v>
      </c>
      <c r="D226" s="35">
        <v>697.39350453786903</v>
      </c>
      <c r="E226" s="35">
        <v>0</v>
      </c>
      <c r="F226" s="35">
        <v>0</v>
      </c>
      <c r="G226" s="35">
        <v>56</v>
      </c>
      <c r="H226" s="35">
        <v>0</v>
      </c>
      <c r="I226" s="35">
        <v>466.88200000000001</v>
      </c>
      <c r="J226" s="35">
        <v>8.3879999999999999</v>
      </c>
      <c r="K226" s="35">
        <v>0</v>
      </c>
      <c r="L226" s="35">
        <v>0</v>
      </c>
      <c r="M226" s="35">
        <v>0</v>
      </c>
      <c r="N226" s="35">
        <v>0</v>
      </c>
      <c r="O226" s="35">
        <v>0</v>
      </c>
      <c r="P226" s="35">
        <v>0</v>
      </c>
      <c r="Q226" s="35">
        <v>0</v>
      </c>
      <c r="R226" s="35">
        <v>0</v>
      </c>
      <c r="S226" s="35">
        <v>0</v>
      </c>
      <c r="T226" s="35">
        <v>0</v>
      </c>
      <c r="U226" s="35">
        <v>0</v>
      </c>
      <c r="V226" s="35">
        <v>0</v>
      </c>
      <c r="W226" s="35">
        <v>0</v>
      </c>
      <c r="X226" s="35">
        <v>0</v>
      </c>
      <c r="Y226" s="35">
        <v>0</v>
      </c>
      <c r="Z226" s="35">
        <v>0</v>
      </c>
      <c r="AA226" s="35">
        <f t="shared" si="191"/>
        <v>8.3879999999999999</v>
      </c>
      <c r="AB226" s="35">
        <f t="shared" si="192"/>
        <v>8.3879999999999999</v>
      </c>
      <c r="AD226" s="40"/>
      <c r="AE226" s="36">
        <v>0</v>
      </c>
      <c r="AF226" s="36">
        <v>0</v>
      </c>
      <c r="AG226" s="36">
        <v>0</v>
      </c>
      <c r="AH226" s="36">
        <v>0</v>
      </c>
      <c r="AI226" s="36">
        <v>0</v>
      </c>
      <c r="AJ226" s="36">
        <v>0</v>
      </c>
      <c r="AK226" s="36">
        <v>0</v>
      </c>
      <c r="AL226" s="36">
        <v>0</v>
      </c>
      <c r="AM226" s="36">
        <v>0</v>
      </c>
      <c r="AN226" s="36">
        <v>0</v>
      </c>
      <c r="AO226" s="36">
        <v>0</v>
      </c>
      <c r="AP226" s="36">
        <v>0</v>
      </c>
      <c r="AQ226" s="36">
        <v>0</v>
      </c>
      <c r="AR226" s="36">
        <v>0</v>
      </c>
      <c r="AS226" s="36">
        <v>0</v>
      </c>
      <c r="AT226" s="36">
        <v>0</v>
      </c>
      <c r="AU226" s="36">
        <v>0</v>
      </c>
      <c r="AV226" s="36">
        <v>0</v>
      </c>
      <c r="AW226" s="36">
        <v>0</v>
      </c>
      <c r="AX226" s="36">
        <v>0</v>
      </c>
      <c r="AY226" s="36">
        <v>0</v>
      </c>
      <c r="AZ226" s="36">
        <v>0</v>
      </c>
      <c r="BA226" s="36">
        <v>0</v>
      </c>
      <c r="BB226" s="36">
        <v>0</v>
      </c>
      <c r="BC226" s="28"/>
    </row>
    <row r="227" spans="1:55" s="7" customFormat="1" x14ac:dyDescent="0.25">
      <c r="A227" s="37" t="s">
        <v>366</v>
      </c>
      <c r="B227" s="43" t="s">
        <v>367</v>
      </c>
      <c r="C227" s="39" t="s">
        <v>40</v>
      </c>
      <c r="D227" s="35">
        <v>1300.2739999999999</v>
      </c>
      <c r="E227" s="35">
        <v>404.96562800000004</v>
      </c>
      <c r="F227" s="35">
        <v>1877.896</v>
      </c>
      <c r="G227" s="35">
        <v>1069.047</v>
      </c>
      <c r="H227" s="35">
        <v>2176.2904312978612</v>
      </c>
      <c r="I227" s="35">
        <v>33.058</v>
      </c>
      <c r="J227" s="35">
        <v>2949.7086570759211</v>
      </c>
      <c r="K227" s="35">
        <v>627.36121047775544</v>
      </c>
      <c r="L227" s="35">
        <v>6647.8380417384369</v>
      </c>
      <c r="M227" s="35">
        <v>500</v>
      </c>
      <c r="N227" s="35">
        <v>140</v>
      </c>
      <c r="O227" s="35">
        <v>214.15306605590999</v>
      </c>
      <c r="P227" s="35">
        <v>250</v>
      </c>
      <c r="Q227" s="35">
        <v>0</v>
      </c>
      <c r="R227" s="35">
        <v>0</v>
      </c>
      <c r="S227" s="35">
        <v>0</v>
      </c>
      <c r="T227" s="35">
        <v>0</v>
      </c>
      <c r="U227" s="35">
        <v>0</v>
      </c>
      <c r="V227" s="35">
        <v>0</v>
      </c>
      <c r="W227" s="35">
        <v>0</v>
      </c>
      <c r="X227" s="35">
        <v>0</v>
      </c>
      <c r="Y227" s="35">
        <v>0</v>
      </c>
      <c r="Z227" s="35">
        <v>0</v>
      </c>
      <c r="AA227" s="35">
        <f t="shared" si="191"/>
        <v>6467.5133649074487</v>
      </c>
      <c r="AB227" s="35">
        <f t="shared" si="192"/>
        <v>12163.837130112221</v>
      </c>
      <c r="AD227" s="40"/>
      <c r="AE227" s="36">
        <v>0</v>
      </c>
      <c r="AF227" s="36">
        <v>0</v>
      </c>
      <c r="AG227" s="36">
        <v>0</v>
      </c>
      <c r="AH227" s="36">
        <v>0</v>
      </c>
      <c r="AI227" s="36">
        <v>0</v>
      </c>
      <c r="AJ227" s="36">
        <v>0</v>
      </c>
      <c r="AK227" s="36">
        <v>0</v>
      </c>
      <c r="AL227" s="36">
        <v>0</v>
      </c>
      <c r="AM227" s="36">
        <v>7.5373463914729655E-8</v>
      </c>
      <c r="AN227" s="36">
        <v>0</v>
      </c>
      <c r="AO227" s="36">
        <v>-940</v>
      </c>
      <c r="AP227" s="36">
        <v>0</v>
      </c>
      <c r="AQ227" s="36">
        <v>0</v>
      </c>
      <c r="AR227" s="36">
        <v>0</v>
      </c>
      <c r="AS227" s="36">
        <v>0</v>
      </c>
      <c r="AT227" s="36">
        <v>0</v>
      </c>
      <c r="AU227" s="36">
        <v>0</v>
      </c>
      <c r="AV227" s="36">
        <v>0</v>
      </c>
      <c r="AW227" s="36">
        <v>0</v>
      </c>
      <c r="AX227" s="36">
        <v>0</v>
      </c>
      <c r="AY227" s="36">
        <v>0</v>
      </c>
      <c r="AZ227" s="36">
        <v>0</v>
      </c>
      <c r="BA227" s="36">
        <v>0</v>
      </c>
      <c r="BB227" s="36">
        <v>0</v>
      </c>
      <c r="BC227" s="28"/>
    </row>
    <row r="228" spans="1:55" s="7" customFormat="1" x14ac:dyDescent="0.25">
      <c r="A228" s="37" t="s">
        <v>368</v>
      </c>
      <c r="B228" s="44" t="s">
        <v>369</v>
      </c>
      <c r="C228" s="39" t="s">
        <v>40</v>
      </c>
      <c r="D228" s="35">
        <v>0</v>
      </c>
      <c r="E228" s="35">
        <v>0</v>
      </c>
      <c r="F228" s="35">
        <v>0</v>
      </c>
      <c r="G228" s="35">
        <v>0</v>
      </c>
      <c r="H228" s="35">
        <v>0</v>
      </c>
      <c r="I228" s="35">
        <v>0</v>
      </c>
      <c r="J228" s="35">
        <v>0</v>
      </c>
      <c r="K228" s="35">
        <v>0</v>
      </c>
      <c r="L228" s="35">
        <v>0</v>
      </c>
      <c r="M228" s="35">
        <v>0</v>
      </c>
      <c r="N228" s="35">
        <v>0</v>
      </c>
      <c r="O228" s="35">
        <v>0</v>
      </c>
      <c r="P228" s="35">
        <v>0</v>
      </c>
      <c r="Q228" s="35">
        <v>0</v>
      </c>
      <c r="R228" s="35">
        <v>0</v>
      </c>
      <c r="S228" s="35">
        <v>0</v>
      </c>
      <c r="T228" s="35">
        <v>0</v>
      </c>
      <c r="U228" s="35">
        <v>0</v>
      </c>
      <c r="V228" s="35">
        <v>0</v>
      </c>
      <c r="W228" s="35">
        <v>0</v>
      </c>
      <c r="X228" s="35">
        <v>0</v>
      </c>
      <c r="Y228" s="35">
        <v>0</v>
      </c>
      <c r="Z228" s="35">
        <v>0</v>
      </c>
      <c r="AA228" s="35">
        <f t="shared" si="191"/>
        <v>0</v>
      </c>
      <c r="AB228" s="35">
        <f t="shared" si="192"/>
        <v>0</v>
      </c>
      <c r="AD228" s="40"/>
      <c r="AE228" s="36">
        <v>0</v>
      </c>
      <c r="AF228" s="36">
        <v>0</v>
      </c>
      <c r="AG228" s="36">
        <v>0</v>
      </c>
      <c r="AH228" s="36">
        <v>0</v>
      </c>
      <c r="AI228" s="36">
        <v>0</v>
      </c>
      <c r="AJ228" s="36">
        <v>0</v>
      </c>
      <c r="AK228" s="36">
        <v>0</v>
      </c>
      <c r="AL228" s="36">
        <v>0</v>
      </c>
      <c r="AM228" s="36">
        <v>0</v>
      </c>
      <c r="AN228" s="36">
        <v>0</v>
      </c>
      <c r="AO228" s="36">
        <v>0</v>
      </c>
      <c r="AP228" s="36">
        <v>0</v>
      </c>
      <c r="AQ228" s="36">
        <v>0</v>
      </c>
      <c r="AR228" s="36">
        <v>0</v>
      </c>
      <c r="AS228" s="36">
        <v>0</v>
      </c>
      <c r="AT228" s="36">
        <v>0</v>
      </c>
      <c r="AU228" s="36">
        <v>0</v>
      </c>
      <c r="AV228" s="36">
        <v>0</v>
      </c>
      <c r="AW228" s="36">
        <v>0</v>
      </c>
      <c r="AX228" s="36">
        <v>0</v>
      </c>
      <c r="AY228" s="36">
        <v>0</v>
      </c>
      <c r="AZ228" s="36">
        <v>0</v>
      </c>
      <c r="BA228" s="36">
        <v>0</v>
      </c>
      <c r="BB228" s="36">
        <v>0</v>
      </c>
      <c r="BC228" s="28"/>
    </row>
    <row r="229" spans="1:55" s="7" customFormat="1" ht="16.5" customHeight="1" x14ac:dyDescent="0.25">
      <c r="A229" s="37" t="s">
        <v>370</v>
      </c>
      <c r="B229" s="44" t="s">
        <v>371</v>
      </c>
      <c r="C229" s="39" t="s">
        <v>40</v>
      </c>
      <c r="D229" s="35" t="s">
        <v>43</v>
      </c>
      <c r="E229" s="35" t="s">
        <v>43</v>
      </c>
      <c r="F229" s="35" t="s">
        <v>43</v>
      </c>
      <c r="G229" s="35" t="s">
        <v>43</v>
      </c>
      <c r="H229" s="35" t="s">
        <v>43</v>
      </c>
      <c r="I229" s="35" t="s">
        <v>43</v>
      </c>
      <c r="J229" s="35" t="s">
        <v>43</v>
      </c>
      <c r="K229" s="35" t="s">
        <v>43</v>
      </c>
      <c r="L229" s="35" t="s">
        <v>43</v>
      </c>
      <c r="M229" s="35" t="s">
        <v>43</v>
      </c>
      <c r="N229" s="35" t="s">
        <v>43</v>
      </c>
      <c r="O229" s="35" t="s">
        <v>43</v>
      </c>
      <c r="P229" s="35" t="s">
        <v>43</v>
      </c>
      <c r="Q229" s="35" t="s">
        <v>43</v>
      </c>
      <c r="R229" s="35" t="s">
        <v>43</v>
      </c>
      <c r="S229" s="35" t="s">
        <v>43</v>
      </c>
      <c r="T229" s="35" t="s">
        <v>43</v>
      </c>
      <c r="U229" s="35" t="s">
        <v>43</v>
      </c>
      <c r="V229" s="35" t="s">
        <v>43</v>
      </c>
      <c r="W229" s="35" t="s">
        <v>43</v>
      </c>
      <c r="X229" s="35" t="s">
        <v>43</v>
      </c>
      <c r="Y229" s="35" t="s">
        <v>43</v>
      </c>
      <c r="Z229" s="35" t="s">
        <v>43</v>
      </c>
      <c r="AA229" s="35" t="s">
        <v>43</v>
      </c>
      <c r="AB229" s="35" t="s">
        <v>43</v>
      </c>
      <c r="AD229" s="40"/>
      <c r="AE229" s="36" t="s">
        <v>43</v>
      </c>
      <c r="AF229" s="36" t="s">
        <v>43</v>
      </c>
      <c r="AG229" s="36" t="s">
        <v>43</v>
      </c>
      <c r="AH229" s="36" t="s">
        <v>43</v>
      </c>
      <c r="AI229" s="36" t="s">
        <v>43</v>
      </c>
      <c r="AJ229" s="36" t="s">
        <v>43</v>
      </c>
      <c r="AK229" s="36" t="s">
        <v>43</v>
      </c>
      <c r="AL229" s="36" t="s">
        <v>43</v>
      </c>
      <c r="AM229" s="36" t="s">
        <v>43</v>
      </c>
      <c r="AN229" s="36" t="s">
        <v>43</v>
      </c>
      <c r="AO229" s="36" t="s">
        <v>43</v>
      </c>
      <c r="AP229" s="36" t="s">
        <v>43</v>
      </c>
      <c r="AQ229" s="36" t="s">
        <v>43</v>
      </c>
      <c r="AR229" s="36" t="s">
        <v>43</v>
      </c>
      <c r="AS229" s="36" t="s">
        <v>43</v>
      </c>
      <c r="AT229" s="36" t="s">
        <v>43</v>
      </c>
      <c r="AU229" s="36" t="s">
        <v>43</v>
      </c>
      <c r="AV229" s="36" t="s">
        <v>43</v>
      </c>
      <c r="AW229" s="36" t="s">
        <v>43</v>
      </c>
      <c r="AX229" s="36" t="s">
        <v>43</v>
      </c>
      <c r="AY229" s="36" t="s">
        <v>43</v>
      </c>
      <c r="AZ229" s="36" t="s">
        <v>43</v>
      </c>
      <c r="BA229" s="36" t="s">
        <v>43</v>
      </c>
      <c r="BB229" s="36" t="s">
        <v>43</v>
      </c>
      <c r="BC229" s="28"/>
    </row>
    <row r="230" spans="1:55" s="7" customFormat="1" x14ac:dyDescent="0.25">
      <c r="A230" s="37" t="s">
        <v>372</v>
      </c>
      <c r="B230" s="43" t="s">
        <v>373</v>
      </c>
      <c r="C230" s="39" t="s">
        <v>40</v>
      </c>
      <c r="D230" s="35" t="s">
        <v>43</v>
      </c>
      <c r="E230" s="35" t="s">
        <v>43</v>
      </c>
      <c r="F230" s="35" t="s">
        <v>43</v>
      </c>
      <c r="G230" s="35" t="s">
        <v>43</v>
      </c>
      <c r="H230" s="35" t="s">
        <v>43</v>
      </c>
      <c r="I230" s="35" t="s">
        <v>43</v>
      </c>
      <c r="J230" s="35" t="s">
        <v>43</v>
      </c>
      <c r="K230" s="35" t="s">
        <v>43</v>
      </c>
      <c r="L230" s="35" t="s">
        <v>43</v>
      </c>
      <c r="M230" s="35" t="s">
        <v>43</v>
      </c>
      <c r="N230" s="35" t="s">
        <v>43</v>
      </c>
      <c r="O230" s="35" t="s">
        <v>43</v>
      </c>
      <c r="P230" s="35" t="s">
        <v>43</v>
      </c>
      <c r="Q230" s="35" t="s">
        <v>43</v>
      </c>
      <c r="R230" s="35" t="s">
        <v>43</v>
      </c>
      <c r="S230" s="35" t="s">
        <v>43</v>
      </c>
      <c r="T230" s="35" t="s">
        <v>43</v>
      </c>
      <c r="U230" s="35" t="s">
        <v>43</v>
      </c>
      <c r="V230" s="35" t="s">
        <v>43</v>
      </c>
      <c r="W230" s="35" t="s">
        <v>43</v>
      </c>
      <c r="X230" s="35" t="s">
        <v>43</v>
      </c>
      <c r="Y230" s="35" t="s">
        <v>43</v>
      </c>
      <c r="Z230" s="35" t="s">
        <v>43</v>
      </c>
      <c r="AA230" s="35" t="s">
        <v>43</v>
      </c>
      <c r="AB230" s="35" t="s">
        <v>43</v>
      </c>
      <c r="AD230" s="40"/>
      <c r="AE230" s="36" t="s">
        <v>43</v>
      </c>
      <c r="AF230" s="36" t="s">
        <v>43</v>
      </c>
      <c r="AG230" s="36" t="s">
        <v>43</v>
      </c>
      <c r="AH230" s="36" t="s">
        <v>43</v>
      </c>
      <c r="AI230" s="36" t="s">
        <v>43</v>
      </c>
      <c r="AJ230" s="36" t="s">
        <v>43</v>
      </c>
      <c r="AK230" s="36" t="s">
        <v>43</v>
      </c>
      <c r="AL230" s="36" t="s">
        <v>43</v>
      </c>
      <c r="AM230" s="36" t="s">
        <v>43</v>
      </c>
      <c r="AN230" s="36" t="s">
        <v>43</v>
      </c>
      <c r="AO230" s="36" t="s">
        <v>43</v>
      </c>
      <c r="AP230" s="36" t="s">
        <v>43</v>
      </c>
      <c r="AQ230" s="36" t="s">
        <v>43</v>
      </c>
      <c r="AR230" s="36" t="s">
        <v>43</v>
      </c>
      <c r="AS230" s="36" t="s">
        <v>43</v>
      </c>
      <c r="AT230" s="36" t="s">
        <v>43</v>
      </c>
      <c r="AU230" s="36" t="s">
        <v>43</v>
      </c>
      <c r="AV230" s="36" t="s">
        <v>43</v>
      </c>
      <c r="AW230" s="36" t="s">
        <v>43</v>
      </c>
      <c r="AX230" s="36" t="s">
        <v>43</v>
      </c>
      <c r="AY230" s="36" t="s">
        <v>43</v>
      </c>
      <c r="AZ230" s="36" t="s">
        <v>43</v>
      </c>
      <c r="BA230" s="36" t="s">
        <v>43</v>
      </c>
      <c r="BB230" s="36" t="s">
        <v>43</v>
      </c>
      <c r="BC230" s="28"/>
    </row>
    <row r="231" spans="1:55" s="7" customFormat="1" x14ac:dyDescent="0.25">
      <c r="A231" s="37" t="s">
        <v>374</v>
      </c>
      <c r="B231" s="43" t="s">
        <v>375</v>
      </c>
      <c r="C231" s="39" t="s">
        <v>40</v>
      </c>
      <c r="D231" s="35" t="s">
        <v>43</v>
      </c>
      <c r="E231" s="35" t="s">
        <v>43</v>
      </c>
      <c r="F231" s="35" t="s">
        <v>43</v>
      </c>
      <c r="G231" s="35" t="s">
        <v>43</v>
      </c>
      <c r="H231" s="35" t="s">
        <v>43</v>
      </c>
      <c r="I231" s="35" t="s">
        <v>43</v>
      </c>
      <c r="J231" s="35" t="s">
        <v>43</v>
      </c>
      <c r="K231" s="35" t="s">
        <v>43</v>
      </c>
      <c r="L231" s="35" t="s">
        <v>43</v>
      </c>
      <c r="M231" s="35" t="s">
        <v>43</v>
      </c>
      <c r="N231" s="35" t="s">
        <v>43</v>
      </c>
      <c r="O231" s="35" t="s">
        <v>43</v>
      </c>
      <c r="P231" s="35" t="s">
        <v>43</v>
      </c>
      <c r="Q231" s="35" t="s">
        <v>43</v>
      </c>
      <c r="R231" s="35" t="s">
        <v>43</v>
      </c>
      <c r="S231" s="35" t="s">
        <v>43</v>
      </c>
      <c r="T231" s="35" t="s">
        <v>43</v>
      </c>
      <c r="U231" s="35" t="s">
        <v>43</v>
      </c>
      <c r="V231" s="35" t="s">
        <v>43</v>
      </c>
      <c r="W231" s="35" t="s">
        <v>43</v>
      </c>
      <c r="X231" s="35" t="s">
        <v>43</v>
      </c>
      <c r="Y231" s="35" t="s">
        <v>43</v>
      </c>
      <c r="Z231" s="35" t="s">
        <v>43</v>
      </c>
      <c r="AA231" s="35" t="s">
        <v>43</v>
      </c>
      <c r="AB231" s="35" t="s">
        <v>43</v>
      </c>
      <c r="AD231" s="40"/>
      <c r="AE231" s="36" t="s">
        <v>43</v>
      </c>
      <c r="AF231" s="36" t="s">
        <v>43</v>
      </c>
      <c r="AG231" s="36" t="s">
        <v>43</v>
      </c>
      <c r="AH231" s="36" t="s">
        <v>43</v>
      </c>
      <c r="AI231" s="36" t="s">
        <v>43</v>
      </c>
      <c r="AJ231" s="36" t="s">
        <v>43</v>
      </c>
      <c r="AK231" s="36" t="s">
        <v>43</v>
      </c>
      <c r="AL231" s="36" t="s">
        <v>43</v>
      </c>
      <c r="AM231" s="36" t="s">
        <v>43</v>
      </c>
      <c r="AN231" s="36" t="s">
        <v>43</v>
      </c>
      <c r="AO231" s="36" t="s">
        <v>43</v>
      </c>
      <c r="AP231" s="36" t="s">
        <v>43</v>
      </c>
      <c r="AQ231" s="36" t="s">
        <v>43</v>
      </c>
      <c r="AR231" s="36" t="s">
        <v>43</v>
      </c>
      <c r="AS231" s="36" t="s">
        <v>43</v>
      </c>
      <c r="AT231" s="36" t="s">
        <v>43</v>
      </c>
      <c r="AU231" s="36" t="s">
        <v>43</v>
      </c>
      <c r="AV231" s="36" t="s">
        <v>43</v>
      </c>
      <c r="AW231" s="36" t="s">
        <v>43</v>
      </c>
      <c r="AX231" s="36" t="s">
        <v>43</v>
      </c>
      <c r="AY231" s="36" t="s">
        <v>43</v>
      </c>
      <c r="AZ231" s="36" t="s">
        <v>43</v>
      </c>
      <c r="BA231" s="36" t="s">
        <v>43</v>
      </c>
      <c r="BB231" s="36" t="s">
        <v>43</v>
      </c>
      <c r="BC231" s="28"/>
    </row>
    <row r="232" spans="1:55" s="7" customFormat="1" x14ac:dyDescent="0.25">
      <c r="A232" s="37" t="s">
        <v>376</v>
      </c>
      <c r="B232" s="44" t="s">
        <v>377</v>
      </c>
      <c r="C232" s="39" t="s">
        <v>40</v>
      </c>
      <c r="D232" s="35" t="s">
        <v>43</v>
      </c>
      <c r="E232" s="35" t="s">
        <v>43</v>
      </c>
      <c r="F232" s="35" t="s">
        <v>43</v>
      </c>
      <c r="G232" s="35" t="s">
        <v>43</v>
      </c>
      <c r="H232" s="35" t="s">
        <v>43</v>
      </c>
      <c r="I232" s="35" t="s">
        <v>43</v>
      </c>
      <c r="J232" s="35" t="s">
        <v>43</v>
      </c>
      <c r="K232" s="35" t="s">
        <v>43</v>
      </c>
      <c r="L232" s="35" t="s">
        <v>43</v>
      </c>
      <c r="M232" s="35" t="s">
        <v>43</v>
      </c>
      <c r="N232" s="35" t="s">
        <v>43</v>
      </c>
      <c r="O232" s="35" t="s">
        <v>43</v>
      </c>
      <c r="P232" s="35" t="s">
        <v>43</v>
      </c>
      <c r="Q232" s="35" t="s">
        <v>43</v>
      </c>
      <c r="R232" s="35" t="s">
        <v>43</v>
      </c>
      <c r="S232" s="35" t="s">
        <v>43</v>
      </c>
      <c r="T232" s="35" t="s">
        <v>43</v>
      </c>
      <c r="U232" s="35" t="s">
        <v>43</v>
      </c>
      <c r="V232" s="35" t="s">
        <v>43</v>
      </c>
      <c r="W232" s="35" t="s">
        <v>43</v>
      </c>
      <c r="X232" s="35" t="s">
        <v>43</v>
      </c>
      <c r="Y232" s="35" t="s">
        <v>43</v>
      </c>
      <c r="Z232" s="35" t="s">
        <v>43</v>
      </c>
      <c r="AA232" s="35" t="s">
        <v>43</v>
      </c>
      <c r="AB232" s="35" t="s">
        <v>43</v>
      </c>
      <c r="AD232" s="40"/>
      <c r="AE232" s="36" t="s">
        <v>43</v>
      </c>
      <c r="AF232" s="36" t="s">
        <v>43</v>
      </c>
      <c r="AG232" s="36" t="s">
        <v>43</v>
      </c>
      <c r="AH232" s="36" t="s">
        <v>43</v>
      </c>
      <c r="AI232" s="36" t="s">
        <v>43</v>
      </c>
      <c r="AJ232" s="36" t="s">
        <v>43</v>
      </c>
      <c r="AK232" s="36" t="s">
        <v>43</v>
      </c>
      <c r="AL232" s="36" t="s">
        <v>43</v>
      </c>
      <c r="AM232" s="36" t="s">
        <v>43</v>
      </c>
      <c r="AN232" s="36" t="s">
        <v>43</v>
      </c>
      <c r="AO232" s="36" t="s">
        <v>43</v>
      </c>
      <c r="AP232" s="36" t="s">
        <v>43</v>
      </c>
      <c r="AQ232" s="36" t="s">
        <v>43</v>
      </c>
      <c r="AR232" s="36" t="s">
        <v>43</v>
      </c>
      <c r="AS232" s="36" t="s">
        <v>43</v>
      </c>
      <c r="AT232" s="36" t="s">
        <v>43</v>
      </c>
      <c r="AU232" s="36" t="s">
        <v>43</v>
      </c>
      <c r="AV232" s="36" t="s">
        <v>43</v>
      </c>
      <c r="AW232" s="36" t="s">
        <v>43</v>
      </c>
      <c r="AX232" s="36" t="s">
        <v>43</v>
      </c>
      <c r="AY232" s="36" t="s">
        <v>43</v>
      </c>
      <c r="AZ232" s="36" t="s">
        <v>43</v>
      </c>
      <c r="BA232" s="36" t="s">
        <v>43</v>
      </c>
      <c r="BB232" s="36" t="s">
        <v>43</v>
      </c>
      <c r="BC232" s="28"/>
    </row>
    <row r="233" spans="1:55" s="7" customFormat="1" x14ac:dyDescent="0.25">
      <c r="A233" s="37" t="s">
        <v>378</v>
      </c>
      <c r="B233" s="44" t="s">
        <v>379</v>
      </c>
      <c r="C233" s="39" t="s">
        <v>40</v>
      </c>
      <c r="D233" s="35" t="s">
        <v>43</v>
      </c>
      <c r="E233" s="35" t="s">
        <v>43</v>
      </c>
      <c r="F233" s="35" t="s">
        <v>43</v>
      </c>
      <c r="G233" s="35" t="s">
        <v>43</v>
      </c>
      <c r="H233" s="35" t="s">
        <v>43</v>
      </c>
      <c r="I233" s="35" t="s">
        <v>43</v>
      </c>
      <c r="J233" s="35" t="s">
        <v>43</v>
      </c>
      <c r="K233" s="35" t="s">
        <v>43</v>
      </c>
      <c r="L233" s="35" t="s">
        <v>43</v>
      </c>
      <c r="M233" s="35" t="s">
        <v>43</v>
      </c>
      <c r="N233" s="35" t="s">
        <v>43</v>
      </c>
      <c r="O233" s="35" t="s">
        <v>43</v>
      </c>
      <c r="P233" s="35" t="s">
        <v>43</v>
      </c>
      <c r="Q233" s="35" t="s">
        <v>43</v>
      </c>
      <c r="R233" s="35" t="s">
        <v>43</v>
      </c>
      <c r="S233" s="35" t="s">
        <v>43</v>
      </c>
      <c r="T233" s="35" t="s">
        <v>43</v>
      </c>
      <c r="U233" s="35" t="s">
        <v>43</v>
      </c>
      <c r="V233" s="35" t="s">
        <v>43</v>
      </c>
      <c r="W233" s="35" t="s">
        <v>43</v>
      </c>
      <c r="X233" s="35" t="s">
        <v>43</v>
      </c>
      <c r="Y233" s="35" t="s">
        <v>43</v>
      </c>
      <c r="Z233" s="35" t="s">
        <v>43</v>
      </c>
      <c r="AA233" s="35" t="s">
        <v>43</v>
      </c>
      <c r="AB233" s="35" t="s">
        <v>43</v>
      </c>
      <c r="AD233" s="40"/>
      <c r="AE233" s="36" t="s">
        <v>43</v>
      </c>
      <c r="AF233" s="36" t="s">
        <v>43</v>
      </c>
      <c r="AG233" s="36" t="s">
        <v>43</v>
      </c>
      <c r="AH233" s="36" t="s">
        <v>43</v>
      </c>
      <c r="AI233" s="36" t="s">
        <v>43</v>
      </c>
      <c r="AJ233" s="36" t="s">
        <v>43</v>
      </c>
      <c r="AK233" s="36" t="s">
        <v>43</v>
      </c>
      <c r="AL233" s="36" t="s">
        <v>43</v>
      </c>
      <c r="AM233" s="36" t="s">
        <v>43</v>
      </c>
      <c r="AN233" s="36" t="s">
        <v>43</v>
      </c>
      <c r="AO233" s="36" t="s">
        <v>43</v>
      </c>
      <c r="AP233" s="36" t="s">
        <v>43</v>
      </c>
      <c r="AQ233" s="36" t="s">
        <v>43</v>
      </c>
      <c r="AR233" s="36" t="s">
        <v>43</v>
      </c>
      <c r="AS233" s="36" t="s">
        <v>43</v>
      </c>
      <c r="AT233" s="36" t="s">
        <v>43</v>
      </c>
      <c r="AU233" s="36" t="s">
        <v>43</v>
      </c>
      <c r="AV233" s="36" t="s">
        <v>43</v>
      </c>
      <c r="AW233" s="36" t="s">
        <v>43</v>
      </c>
      <c r="AX233" s="36" t="s">
        <v>43</v>
      </c>
      <c r="AY233" s="36" t="s">
        <v>43</v>
      </c>
      <c r="AZ233" s="36" t="s">
        <v>43</v>
      </c>
      <c r="BA233" s="36" t="s">
        <v>43</v>
      </c>
      <c r="BB233" s="36" t="s">
        <v>43</v>
      </c>
      <c r="BC233" s="28"/>
    </row>
    <row r="234" spans="1:55" s="7" customFormat="1" x14ac:dyDescent="0.25">
      <c r="A234" s="37" t="s">
        <v>380</v>
      </c>
      <c r="B234" s="44" t="s">
        <v>381</v>
      </c>
      <c r="C234" s="39" t="s">
        <v>40</v>
      </c>
      <c r="D234" s="35">
        <v>0</v>
      </c>
      <c r="E234" s="35">
        <v>0</v>
      </c>
      <c r="F234" s="35">
        <v>428.57099999999974</v>
      </c>
      <c r="G234" s="35">
        <v>0</v>
      </c>
      <c r="H234" s="35">
        <v>1.4290000000004657</v>
      </c>
      <c r="I234" s="35">
        <v>0</v>
      </c>
      <c r="J234" s="35">
        <v>1.4285699999998323</v>
      </c>
      <c r="K234" s="35">
        <v>0</v>
      </c>
      <c r="L234" s="35">
        <v>0</v>
      </c>
      <c r="M234" s="35">
        <v>0</v>
      </c>
      <c r="N234" s="35">
        <v>0</v>
      </c>
      <c r="O234" s="35">
        <v>0</v>
      </c>
      <c r="P234" s="35">
        <v>0</v>
      </c>
      <c r="Q234" s="35">
        <v>0</v>
      </c>
      <c r="R234" s="35">
        <v>0</v>
      </c>
      <c r="S234" s="35">
        <v>0</v>
      </c>
      <c r="T234" s="35">
        <v>0</v>
      </c>
      <c r="U234" s="35">
        <v>0</v>
      </c>
      <c r="V234" s="35">
        <v>0</v>
      </c>
      <c r="W234" s="35">
        <v>0</v>
      </c>
      <c r="X234" s="35">
        <v>0</v>
      </c>
      <c r="Y234" s="35">
        <v>0</v>
      </c>
      <c r="Z234" s="35">
        <v>0</v>
      </c>
      <c r="AA234" s="35">
        <f t="shared" si="191"/>
        <v>2.8575700000002979</v>
      </c>
      <c r="AB234" s="35">
        <f t="shared" si="192"/>
        <v>2.8575700000002979</v>
      </c>
      <c r="AD234" s="40"/>
      <c r="AE234" s="36">
        <v>0</v>
      </c>
      <c r="AF234" s="36">
        <v>0</v>
      </c>
      <c r="AG234" s="36">
        <v>0</v>
      </c>
      <c r="AH234" s="36">
        <v>0</v>
      </c>
      <c r="AI234" s="36">
        <v>0</v>
      </c>
      <c r="AJ234" s="36">
        <v>0</v>
      </c>
      <c r="AK234" s="36">
        <v>0</v>
      </c>
      <c r="AL234" s="36">
        <v>0</v>
      </c>
      <c r="AM234" s="36">
        <v>0</v>
      </c>
      <c r="AN234" s="36">
        <v>0</v>
      </c>
      <c r="AO234" s="36">
        <v>0</v>
      </c>
      <c r="AP234" s="36">
        <v>0</v>
      </c>
      <c r="AQ234" s="36">
        <v>0</v>
      </c>
      <c r="AR234" s="36">
        <v>0</v>
      </c>
      <c r="AS234" s="36">
        <v>0</v>
      </c>
      <c r="AT234" s="36">
        <v>0</v>
      </c>
      <c r="AU234" s="36">
        <v>0</v>
      </c>
      <c r="AV234" s="36">
        <v>0</v>
      </c>
      <c r="AW234" s="36">
        <v>0</v>
      </c>
      <c r="AX234" s="36">
        <v>0</v>
      </c>
      <c r="AY234" s="36">
        <v>0</v>
      </c>
      <c r="AZ234" s="36">
        <v>0</v>
      </c>
      <c r="BA234" s="36">
        <v>0</v>
      </c>
      <c r="BB234" s="36">
        <v>0</v>
      </c>
      <c r="BC234" s="28"/>
    </row>
    <row r="235" spans="1:55" s="30" customFormat="1" x14ac:dyDescent="0.25">
      <c r="A235" s="32" t="s">
        <v>382</v>
      </c>
      <c r="B235" s="33" t="s">
        <v>383</v>
      </c>
      <c r="C235" s="34" t="s">
        <v>40</v>
      </c>
      <c r="D235" s="35">
        <f t="shared" ref="D235:L235" si="202">D236+D240+D241</f>
        <v>1303.335278</v>
      </c>
      <c r="E235" s="35">
        <f t="shared" si="202"/>
        <v>848.69763978200012</v>
      </c>
      <c r="F235" s="35">
        <f t="shared" si="202"/>
        <v>3345.2129139999997</v>
      </c>
      <c r="G235" s="35">
        <f t="shared" si="202"/>
        <v>1332.116</v>
      </c>
      <c r="H235" s="35">
        <f t="shared" si="202"/>
        <v>2658.2683344845746</v>
      </c>
      <c r="I235" s="35">
        <f t="shared" si="202"/>
        <v>412.40726386653279</v>
      </c>
      <c r="J235" s="35">
        <f t="shared" si="202"/>
        <v>3693.7694319474722</v>
      </c>
      <c r="K235" s="35">
        <f t="shared" si="202"/>
        <v>627.36134356339994</v>
      </c>
      <c r="L235" s="35">
        <f t="shared" si="202"/>
        <v>7133.1590608135966</v>
      </c>
      <c r="M235" s="35">
        <f>M236+M240+M241</f>
        <v>1051.7600926539731</v>
      </c>
      <c r="N235" s="35">
        <f t="shared" ref="N235" si="203">N236+N240+N241</f>
        <v>298.70229233195062</v>
      </c>
      <c r="O235" s="35">
        <f>O236+O240+O241</f>
        <v>321.27856425290003</v>
      </c>
      <c r="P235" s="35">
        <f t="shared" ref="P235" si="204">P236+P240+P241</f>
        <v>269.07661898716691</v>
      </c>
      <c r="Q235" s="35">
        <f>Q236+Q240+Q241</f>
        <v>48.781455749276212</v>
      </c>
      <c r="R235" s="35">
        <f t="shared" ref="R235" si="205">R236+R240+R241</f>
        <v>0</v>
      </c>
      <c r="S235" s="35">
        <f>S236+S240+S241</f>
        <v>33.237141619304367</v>
      </c>
      <c r="T235" s="35">
        <f t="shared" ref="T235" si="206">T236+T240+T241</f>
        <v>0</v>
      </c>
      <c r="U235" s="35">
        <f>U236+U240+U241</f>
        <v>95.628250436747351</v>
      </c>
      <c r="V235" s="35">
        <f t="shared" ref="V235" si="207">V236+V240+V241</f>
        <v>6.7610262211270973</v>
      </c>
      <c r="W235" s="35">
        <f>W236+W240+W241</f>
        <v>95.00445125077924</v>
      </c>
      <c r="X235" s="35">
        <f t="shared" ref="X235" si="208">X236+X240+X241</f>
        <v>62.252216571023254</v>
      </c>
      <c r="Y235" s="35">
        <f>Y236+Y240+Y241</f>
        <v>87.417135157010975</v>
      </c>
      <c r="Z235" s="35">
        <f t="shared" ref="Z235" si="209">Z236+Z240+Z241</f>
        <v>63.807096767426899</v>
      </c>
      <c r="AA235" s="35">
        <f t="shared" si="191"/>
        <v>8712.5062011154387</v>
      </c>
      <c r="AB235" s="35">
        <f t="shared" si="192"/>
        <v>14185.796078124338</v>
      </c>
      <c r="AD235" s="31"/>
      <c r="AE235" s="36">
        <v>0</v>
      </c>
      <c r="AF235" s="36">
        <v>0</v>
      </c>
      <c r="AG235" s="36">
        <v>0</v>
      </c>
      <c r="AH235" s="36">
        <v>0</v>
      </c>
      <c r="AI235" s="36">
        <v>0</v>
      </c>
      <c r="AJ235" s="36">
        <v>0</v>
      </c>
      <c r="AK235" s="36">
        <v>0</v>
      </c>
      <c r="AL235" s="36">
        <v>0</v>
      </c>
      <c r="AM235" s="36">
        <v>-9.3786911747884005E-7</v>
      </c>
      <c r="AN235" s="36">
        <v>0</v>
      </c>
      <c r="AO235" s="36">
        <v>-858.64568705233671</v>
      </c>
      <c r="AP235" s="36">
        <v>0</v>
      </c>
      <c r="AQ235" s="36">
        <v>3.8318887618515873E-8</v>
      </c>
      <c r="AR235" s="36">
        <v>0</v>
      </c>
      <c r="AS235" s="36">
        <v>0</v>
      </c>
      <c r="AT235" s="36">
        <v>0</v>
      </c>
      <c r="AU235" s="36">
        <v>0</v>
      </c>
      <c r="AV235" s="36">
        <v>0</v>
      </c>
      <c r="AW235" s="36">
        <v>6.6346322213917119E-8</v>
      </c>
      <c r="AX235" s="36">
        <v>0</v>
      </c>
      <c r="AY235" s="36">
        <v>4.1661652261382187E-7</v>
      </c>
      <c r="AZ235" s="36">
        <v>0</v>
      </c>
      <c r="BA235" s="36">
        <v>-0.31268587161204664</v>
      </c>
      <c r="BB235" s="36">
        <v>0</v>
      </c>
      <c r="BC235" s="28"/>
    </row>
    <row r="236" spans="1:55" s="7" customFormat="1" x14ac:dyDescent="0.25">
      <c r="A236" s="37" t="s">
        <v>384</v>
      </c>
      <c r="B236" s="44" t="s">
        <v>385</v>
      </c>
      <c r="C236" s="39" t="s">
        <v>40</v>
      </c>
      <c r="D236" s="35">
        <f t="shared" ref="D236:L236" si="210">D237+D238+D239</f>
        <v>1300.2740000000001</v>
      </c>
      <c r="E236" s="35">
        <f t="shared" si="210"/>
        <v>404.96562978200006</v>
      </c>
      <c r="F236" s="35">
        <f t="shared" si="210"/>
        <v>3048.08338</v>
      </c>
      <c r="G236" s="35">
        <f t="shared" si="210"/>
        <v>1069.047</v>
      </c>
      <c r="H236" s="35">
        <f t="shared" si="210"/>
        <v>2395.9053156773593</v>
      </c>
      <c r="I236" s="35">
        <f t="shared" si="210"/>
        <v>400</v>
      </c>
      <c r="J236" s="35">
        <f t="shared" si="210"/>
        <v>3665.5882085131379</v>
      </c>
      <c r="K236" s="35">
        <f t="shared" si="210"/>
        <v>627.36134356339994</v>
      </c>
      <c r="L236" s="35">
        <f t="shared" si="210"/>
        <v>7133.1590612435984</v>
      </c>
      <c r="M236" s="35">
        <f>M237+M238+M239</f>
        <v>985.32134559345991</v>
      </c>
      <c r="N236" s="35">
        <f t="shared" ref="N236" si="211">N237+N238+N239</f>
        <v>140</v>
      </c>
      <c r="O236" s="35">
        <f>O237+O238+O239</f>
        <v>214.1530665336654</v>
      </c>
      <c r="P236" s="35">
        <f t="shared" ref="P236" si="212">P237+P238+P239</f>
        <v>250</v>
      </c>
      <c r="Q236" s="35">
        <f>Q237+Q238+Q239</f>
        <v>0</v>
      </c>
      <c r="R236" s="35">
        <f t="shared" ref="R236" si="213">R237+R238+R239</f>
        <v>0</v>
      </c>
      <c r="S236" s="35">
        <f>S237+S238+S239</f>
        <v>0</v>
      </c>
      <c r="T236" s="35">
        <f t="shared" ref="T236" si="214">T237+T238+T239</f>
        <v>0</v>
      </c>
      <c r="U236" s="35">
        <f>U237+U238+U239</f>
        <v>0</v>
      </c>
      <c r="V236" s="35">
        <f t="shared" ref="V236" si="215">V237+V238+V239</f>
        <v>0</v>
      </c>
      <c r="W236" s="35">
        <f>W237+W238+W239</f>
        <v>0</v>
      </c>
      <c r="X236" s="35">
        <f t="shared" ref="X236" si="216">X237+X238+X239</f>
        <v>0</v>
      </c>
      <c r="Y236" s="35">
        <f>Y237+Y238+Y239</f>
        <v>0</v>
      </c>
      <c r="Z236" s="35">
        <f t="shared" ref="Z236" si="217">Z237+Z238+Z239</f>
        <v>0</v>
      </c>
      <c r="AA236" s="35">
        <f t="shared" si="191"/>
        <v>7888.3292798810216</v>
      </c>
      <c r="AB236" s="35">
        <f t="shared" si="192"/>
        <v>13584.652585434094</v>
      </c>
      <c r="AD236" s="40"/>
      <c r="AE236" s="36">
        <v>0</v>
      </c>
      <c r="AF236" s="36">
        <v>0</v>
      </c>
      <c r="AG236" s="36">
        <v>0</v>
      </c>
      <c r="AH236" s="36">
        <v>0</v>
      </c>
      <c r="AI236" s="36">
        <v>0</v>
      </c>
      <c r="AJ236" s="36">
        <v>0</v>
      </c>
      <c r="AK236" s="36">
        <v>0</v>
      </c>
      <c r="AL236" s="36">
        <v>0</v>
      </c>
      <c r="AM236" s="36">
        <v>-5.0786729843821377E-7</v>
      </c>
      <c r="AN236" s="36">
        <v>0</v>
      </c>
      <c r="AO236" s="36">
        <v>-940</v>
      </c>
      <c r="AP236" s="36">
        <v>0</v>
      </c>
      <c r="AQ236" s="36">
        <v>0</v>
      </c>
      <c r="AR236" s="36">
        <v>0</v>
      </c>
      <c r="AS236" s="36">
        <v>0</v>
      </c>
      <c r="AT236" s="36">
        <v>0</v>
      </c>
      <c r="AU236" s="36">
        <v>0</v>
      </c>
      <c r="AV236" s="36">
        <v>0</v>
      </c>
      <c r="AW236" s="36">
        <v>0</v>
      </c>
      <c r="AX236" s="36">
        <v>0</v>
      </c>
      <c r="AY236" s="36">
        <v>0</v>
      </c>
      <c r="AZ236" s="36">
        <v>0</v>
      </c>
      <c r="BA236" s="36">
        <v>0</v>
      </c>
      <c r="BB236" s="36">
        <v>0</v>
      </c>
      <c r="BC236" s="28"/>
    </row>
    <row r="237" spans="1:55" s="7" customFormat="1" x14ac:dyDescent="0.25">
      <c r="A237" s="37" t="s">
        <v>386</v>
      </c>
      <c r="B237" s="43" t="s">
        <v>363</v>
      </c>
      <c r="C237" s="39" t="s">
        <v>40</v>
      </c>
      <c r="D237" s="35">
        <v>0</v>
      </c>
      <c r="E237" s="35">
        <v>1.7820000066421925E-6</v>
      </c>
      <c r="F237" s="35">
        <v>1170.1873799999998</v>
      </c>
      <c r="G237" s="35">
        <v>0</v>
      </c>
      <c r="H237" s="35">
        <v>219.61488437949819</v>
      </c>
      <c r="I237" s="35">
        <v>366.94200000000001</v>
      </c>
      <c r="J237" s="35">
        <v>715.87955143721729</v>
      </c>
      <c r="K237" s="35">
        <v>1.3308564445469527E-4</v>
      </c>
      <c r="L237" s="35">
        <v>485.32101950516181</v>
      </c>
      <c r="M237" s="35">
        <v>485.32134559345991</v>
      </c>
      <c r="N237" s="35">
        <v>0</v>
      </c>
      <c r="O237" s="35">
        <v>4.7775541315786539E-7</v>
      </c>
      <c r="P237" s="35">
        <v>0</v>
      </c>
      <c r="Q237" s="35">
        <v>0</v>
      </c>
      <c r="R237" s="35">
        <v>0</v>
      </c>
      <c r="S237" s="35">
        <v>0</v>
      </c>
      <c r="T237" s="35">
        <v>0</v>
      </c>
      <c r="U237" s="35">
        <v>0</v>
      </c>
      <c r="V237" s="35">
        <v>0</v>
      </c>
      <c r="W237" s="35">
        <v>0</v>
      </c>
      <c r="X237" s="35">
        <v>0</v>
      </c>
      <c r="Y237" s="35">
        <v>0</v>
      </c>
      <c r="Z237" s="35">
        <v>0</v>
      </c>
      <c r="AA237" s="35">
        <f t="shared" si="191"/>
        <v>1420.8159149735754</v>
      </c>
      <c r="AB237" s="35">
        <f t="shared" si="192"/>
        <v>1420.8154553218774</v>
      </c>
      <c r="AD237" s="40"/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-5.8324076235294342E-7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36">
        <v>0</v>
      </c>
      <c r="AT237" s="36">
        <v>0</v>
      </c>
      <c r="AU237" s="36">
        <v>0</v>
      </c>
      <c r="AV237" s="36">
        <v>0</v>
      </c>
      <c r="AW237" s="36">
        <v>0</v>
      </c>
      <c r="AX237" s="36">
        <v>0</v>
      </c>
      <c r="AY237" s="36">
        <v>0</v>
      </c>
      <c r="AZ237" s="36">
        <v>0</v>
      </c>
      <c r="BA237" s="36">
        <v>0</v>
      </c>
      <c r="BB237" s="36">
        <v>0</v>
      </c>
      <c r="BC237" s="28"/>
    </row>
    <row r="238" spans="1:55" s="7" customFormat="1" x14ac:dyDescent="0.25">
      <c r="A238" s="37" t="s">
        <v>387</v>
      </c>
      <c r="B238" s="43" t="s">
        <v>365</v>
      </c>
      <c r="C238" s="39" t="s">
        <v>40</v>
      </c>
      <c r="D238" s="35">
        <v>1118.998</v>
      </c>
      <c r="E238" s="35">
        <v>0</v>
      </c>
      <c r="F238" s="35">
        <v>1025.2619999999999</v>
      </c>
      <c r="G238" s="35">
        <v>528.80799999999999</v>
      </c>
      <c r="H238" s="35">
        <v>528.80799999999999</v>
      </c>
      <c r="I238" s="35">
        <v>0</v>
      </c>
      <c r="J238" s="35">
        <v>77.912000000000006</v>
      </c>
      <c r="K238" s="35">
        <v>0</v>
      </c>
      <c r="L238" s="35">
        <v>0</v>
      </c>
      <c r="M238" s="35">
        <v>0</v>
      </c>
      <c r="N238" s="35">
        <v>0</v>
      </c>
      <c r="O238" s="35">
        <v>0</v>
      </c>
      <c r="P238" s="35">
        <v>0</v>
      </c>
      <c r="Q238" s="35">
        <v>0</v>
      </c>
      <c r="R238" s="35">
        <v>0</v>
      </c>
      <c r="S238" s="35">
        <v>0</v>
      </c>
      <c r="T238" s="35">
        <v>0</v>
      </c>
      <c r="U238" s="35">
        <v>0</v>
      </c>
      <c r="V238" s="35">
        <v>0</v>
      </c>
      <c r="W238" s="35">
        <v>0</v>
      </c>
      <c r="X238" s="35">
        <v>0</v>
      </c>
      <c r="Y238" s="35">
        <v>0</v>
      </c>
      <c r="Z238" s="35">
        <v>0</v>
      </c>
      <c r="AA238" s="35">
        <f t="shared" si="191"/>
        <v>606.72</v>
      </c>
      <c r="AB238" s="35">
        <f t="shared" si="192"/>
        <v>606.72</v>
      </c>
      <c r="AD238" s="40"/>
      <c r="AE238" s="36">
        <v>0</v>
      </c>
      <c r="AF238" s="36">
        <v>0</v>
      </c>
      <c r="AG238" s="36">
        <v>0</v>
      </c>
      <c r="AH238" s="36">
        <v>0</v>
      </c>
      <c r="AI238" s="36">
        <v>0</v>
      </c>
      <c r="AJ238" s="36">
        <v>0</v>
      </c>
      <c r="AK238" s="36">
        <v>0</v>
      </c>
      <c r="AL238" s="36">
        <v>0</v>
      </c>
      <c r="AM238" s="36">
        <v>0</v>
      </c>
      <c r="AN238" s="36">
        <v>0</v>
      </c>
      <c r="AO238" s="36">
        <v>0</v>
      </c>
      <c r="AP238" s="36">
        <v>0</v>
      </c>
      <c r="AQ238" s="36">
        <v>0</v>
      </c>
      <c r="AR238" s="36">
        <v>0</v>
      </c>
      <c r="AS238" s="36">
        <v>0</v>
      </c>
      <c r="AT238" s="36">
        <v>0</v>
      </c>
      <c r="AU238" s="36">
        <v>0</v>
      </c>
      <c r="AV238" s="36">
        <v>0</v>
      </c>
      <c r="AW238" s="36">
        <v>0</v>
      </c>
      <c r="AX238" s="36">
        <v>0</v>
      </c>
      <c r="AY238" s="36">
        <v>0</v>
      </c>
      <c r="AZ238" s="36">
        <v>0</v>
      </c>
      <c r="BA238" s="36">
        <v>0</v>
      </c>
      <c r="BB238" s="36">
        <v>0</v>
      </c>
      <c r="BC238" s="28"/>
    </row>
    <row r="239" spans="1:55" s="7" customFormat="1" x14ac:dyDescent="0.25">
      <c r="A239" s="37" t="s">
        <v>388</v>
      </c>
      <c r="B239" s="43" t="s">
        <v>367</v>
      </c>
      <c r="C239" s="39" t="s">
        <v>40</v>
      </c>
      <c r="D239" s="35">
        <v>181.27600000000001</v>
      </c>
      <c r="E239" s="35">
        <v>404.96562800000004</v>
      </c>
      <c r="F239" s="35">
        <v>852.63400000000001</v>
      </c>
      <c r="G239" s="35">
        <v>540.23900000000003</v>
      </c>
      <c r="H239" s="35">
        <v>1647.482431297861</v>
      </c>
      <c r="I239" s="35">
        <v>33.058</v>
      </c>
      <c r="J239" s="35">
        <v>2871.7966570759208</v>
      </c>
      <c r="K239" s="35">
        <v>627.36121047775544</v>
      </c>
      <c r="L239" s="35">
        <v>6647.8380417384369</v>
      </c>
      <c r="M239" s="35">
        <v>500</v>
      </c>
      <c r="N239" s="35">
        <v>140</v>
      </c>
      <c r="O239" s="35">
        <v>214.15306605590999</v>
      </c>
      <c r="P239" s="35">
        <v>250</v>
      </c>
      <c r="Q239" s="35">
        <v>0</v>
      </c>
      <c r="R239" s="35">
        <v>0</v>
      </c>
      <c r="S239" s="35">
        <v>0</v>
      </c>
      <c r="T239" s="35">
        <v>0</v>
      </c>
      <c r="U239" s="35">
        <v>0</v>
      </c>
      <c r="V239" s="35">
        <v>0</v>
      </c>
      <c r="W239" s="35">
        <v>0</v>
      </c>
      <c r="X239" s="35">
        <v>0</v>
      </c>
      <c r="Y239" s="35">
        <v>0</v>
      </c>
      <c r="Z239" s="35">
        <v>0</v>
      </c>
      <c r="AA239" s="35">
        <f t="shared" si="191"/>
        <v>5860.7933649074475</v>
      </c>
      <c r="AB239" s="35">
        <f t="shared" si="192"/>
        <v>11557.117130112219</v>
      </c>
      <c r="AD239" s="40"/>
      <c r="AE239" s="36">
        <v>0</v>
      </c>
      <c r="AF239" s="36">
        <v>0</v>
      </c>
      <c r="AG239" s="36">
        <v>0</v>
      </c>
      <c r="AH239" s="36">
        <v>0</v>
      </c>
      <c r="AI239" s="36">
        <v>0</v>
      </c>
      <c r="AJ239" s="36">
        <v>0</v>
      </c>
      <c r="AK239" s="36">
        <v>0</v>
      </c>
      <c r="AL239" s="36">
        <v>0</v>
      </c>
      <c r="AM239" s="36">
        <v>7.5373463914729655E-8</v>
      </c>
      <c r="AN239" s="36">
        <v>0</v>
      </c>
      <c r="AO239" s="36">
        <v>-940</v>
      </c>
      <c r="AP239" s="36">
        <v>0</v>
      </c>
      <c r="AQ239" s="36">
        <v>0</v>
      </c>
      <c r="AR239" s="36">
        <v>0</v>
      </c>
      <c r="AS239" s="36">
        <v>0</v>
      </c>
      <c r="AT239" s="36">
        <v>0</v>
      </c>
      <c r="AU239" s="36">
        <v>0</v>
      </c>
      <c r="AV239" s="36">
        <v>0</v>
      </c>
      <c r="AW239" s="36">
        <v>0</v>
      </c>
      <c r="AX239" s="36">
        <v>0</v>
      </c>
      <c r="AY239" s="36">
        <v>0</v>
      </c>
      <c r="AZ239" s="36">
        <v>0</v>
      </c>
      <c r="BA239" s="36">
        <v>0</v>
      </c>
      <c r="BB239" s="36">
        <v>0</v>
      </c>
      <c r="BC239" s="28"/>
    </row>
    <row r="240" spans="1:55" s="7" customFormat="1" x14ac:dyDescent="0.25">
      <c r="A240" s="37" t="s">
        <v>389</v>
      </c>
      <c r="B240" s="44" t="s">
        <v>244</v>
      </c>
      <c r="C240" s="39" t="s">
        <v>40</v>
      </c>
      <c r="D240" s="35">
        <v>0</v>
      </c>
      <c r="E240" s="35">
        <v>15.161010000000001</v>
      </c>
      <c r="F240" s="35">
        <v>-1.3266E-2</v>
      </c>
      <c r="G240" s="35">
        <v>263.06900000000002</v>
      </c>
      <c r="H240" s="35">
        <v>260.93401880721501</v>
      </c>
      <c r="I240" s="35">
        <v>12.407263866532777</v>
      </c>
      <c r="J240" s="35">
        <v>26.752653434334867</v>
      </c>
      <c r="K240" s="35">
        <v>0</v>
      </c>
      <c r="L240" s="35">
        <v>0</v>
      </c>
      <c r="M240" s="35">
        <v>66.438747060513052</v>
      </c>
      <c r="N240" s="35">
        <v>158.70229233195062</v>
      </c>
      <c r="O240" s="35">
        <v>107.12549771923464</v>
      </c>
      <c r="P240" s="35">
        <v>19.076618987166917</v>
      </c>
      <c r="Q240" s="35">
        <v>48.781455749276212</v>
      </c>
      <c r="R240" s="35">
        <v>0</v>
      </c>
      <c r="S240" s="35">
        <v>33.237141619304367</v>
      </c>
      <c r="T240" s="35">
        <v>0</v>
      </c>
      <c r="U240" s="35">
        <v>95.628250436747351</v>
      </c>
      <c r="V240" s="35">
        <v>6.7610262211270973</v>
      </c>
      <c r="W240" s="35">
        <v>95.00445125077924</v>
      </c>
      <c r="X240" s="35">
        <v>62.252216571023254</v>
      </c>
      <c r="Y240" s="35">
        <v>87.417135157010975</v>
      </c>
      <c r="Z240" s="35">
        <v>63.807096767426899</v>
      </c>
      <c r="AA240" s="35">
        <f t="shared" si="191"/>
        <v>821.31935123441565</v>
      </c>
      <c r="AB240" s="35">
        <f t="shared" si="192"/>
        <v>598.28592312024466</v>
      </c>
      <c r="AD240" s="40"/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81.354312947663203</v>
      </c>
      <c r="AP240" s="36">
        <v>0</v>
      </c>
      <c r="AQ240" s="36">
        <v>3.8318916040225304E-8</v>
      </c>
      <c r="AR240" s="36">
        <v>0</v>
      </c>
      <c r="AS240" s="36">
        <v>0</v>
      </c>
      <c r="AT240" s="36">
        <v>0</v>
      </c>
      <c r="AU240" s="36">
        <v>0</v>
      </c>
      <c r="AV240" s="36">
        <v>0</v>
      </c>
      <c r="AW240" s="36">
        <v>6.6346322213917119E-8</v>
      </c>
      <c r="AX240" s="36">
        <v>0</v>
      </c>
      <c r="AY240" s="36">
        <v>4.1661652261382187E-7</v>
      </c>
      <c r="AZ240" s="36">
        <v>0</v>
      </c>
      <c r="BA240" s="36">
        <v>-0.31268587161204664</v>
      </c>
      <c r="BB240" s="36">
        <v>0</v>
      </c>
      <c r="BC240" s="28"/>
    </row>
    <row r="241" spans="1:55" s="7" customFormat="1" x14ac:dyDescent="0.25">
      <c r="A241" s="37" t="s">
        <v>390</v>
      </c>
      <c r="B241" s="44" t="s">
        <v>391</v>
      </c>
      <c r="C241" s="39" t="s">
        <v>40</v>
      </c>
      <c r="D241" s="35">
        <v>3.0612780000000002</v>
      </c>
      <c r="E241" s="35">
        <v>428.57100000000003</v>
      </c>
      <c r="F241" s="35">
        <v>297.1427999999998</v>
      </c>
      <c r="G241" s="35">
        <v>0</v>
      </c>
      <c r="H241" s="35">
        <v>1.429</v>
      </c>
      <c r="I241" s="35">
        <v>0</v>
      </c>
      <c r="J241" s="35">
        <v>1.4285699999997523</v>
      </c>
      <c r="K241" s="35">
        <v>0</v>
      </c>
      <c r="L241" s="35">
        <v>-4.3000187724828721E-7</v>
      </c>
      <c r="M241" s="35">
        <v>0</v>
      </c>
      <c r="N241" s="35">
        <v>0</v>
      </c>
      <c r="O241" s="35">
        <v>0</v>
      </c>
      <c r="P241" s="35">
        <v>0</v>
      </c>
      <c r="Q241" s="35">
        <v>0</v>
      </c>
      <c r="R241" s="35">
        <v>0</v>
      </c>
      <c r="S241" s="35">
        <v>0</v>
      </c>
      <c r="T241" s="35">
        <v>0</v>
      </c>
      <c r="U241" s="35">
        <v>0</v>
      </c>
      <c r="V241" s="35">
        <v>0</v>
      </c>
      <c r="W241" s="35">
        <v>0</v>
      </c>
      <c r="X241" s="35">
        <v>0</v>
      </c>
      <c r="Y241" s="35">
        <v>0</v>
      </c>
      <c r="Z241" s="35">
        <v>0</v>
      </c>
      <c r="AA241" s="35">
        <f t="shared" si="191"/>
        <v>2.8575699999997521</v>
      </c>
      <c r="AB241" s="35">
        <f t="shared" si="192"/>
        <v>2.8575695699978749</v>
      </c>
      <c r="AD241" s="40"/>
      <c r="AE241" s="36">
        <v>0</v>
      </c>
      <c r="AF241" s="36">
        <v>0</v>
      </c>
      <c r="AG241" s="36">
        <v>0</v>
      </c>
      <c r="AH241" s="36">
        <v>0</v>
      </c>
      <c r="AI241" s="36">
        <v>0</v>
      </c>
      <c r="AJ241" s="36">
        <v>0</v>
      </c>
      <c r="AK241" s="36">
        <v>0</v>
      </c>
      <c r="AL241" s="36">
        <v>0</v>
      </c>
      <c r="AM241" s="36">
        <v>-4.3000187724828721E-7</v>
      </c>
      <c r="AN241" s="36">
        <v>0</v>
      </c>
      <c r="AO241" s="36">
        <v>0</v>
      </c>
      <c r="AP241" s="36">
        <v>0</v>
      </c>
      <c r="AQ241" s="36">
        <v>0</v>
      </c>
      <c r="AR241" s="36">
        <v>0</v>
      </c>
      <c r="AS241" s="36">
        <v>0</v>
      </c>
      <c r="AT241" s="36">
        <v>0</v>
      </c>
      <c r="AU241" s="36">
        <v>0</v>
      </c>
      <c r="AV241" s="36">
        <v>0</v>
      </c>
      <c r="AW241" s="36">
        <v>0</v>
      </c>
      <c r="AX241" s="36">
        <v>0</v>
      </c>
      <c r="AY241" s="36">
        <v>0</v>
      </c>
      <c r="AZ241" s="36">
        <v>0</v>
      </c>
      <c r="BA241" s="36">
        <v>0</v>
      </c>
      <c r="BB241" s="36">
        <v>0</v>
      </c>
      <c r="BC241" s="28"/>
    </row>
    <row r="242" spans="1:55" s="30" customFormat="1" ht="31.5" x14ac:dyDescent="0.25">
      <c r="A242" s="32" t="s">
        <v>392</v>
      </c>
      <c r="B242" s="33" t="s">
        <v>393</v>
      </c>
      <c r="C242" s="34" t="s">
        <v>40</v>
      </c>
      <c r="D242" s="35">
        <f t="shared" ref="D242:L242" si="218">D167-D185</f>
        <v>-455.21305105999909</v>
      </c>
      <c r="E242" s="35">
        <f t="shared" si="218"/>
        <v>813.52738393999971</v>
      </c>
      <c r="F242" s="35">
        <f t="shared" si="218"/>
        <v>2402.0759675596446</v>
      </c>
      <c r="G242" s="35">
        <f t="shared" si="218"/>
        <v>1081.6457114591421</v>
      </c>
      <c r="H242" s="35">
        <f t="shared" si="218"/>
        <v>1558.2711029751381</v>
      </c>
      <c r="I242" s="35">
        <f t="shared" si="218"/>
        <v>1336.6508263782553</v>
      </c>
      <c r="J242" s="35">
        <f t="shared" si="218"/>
        <v>2438.9847244242028</v>
      </c>
      <c r="K242" s="35">
        <f t="shared" si="218"/>
        <v>1877.6795261139441</v>
      </c>
      <c r="L242" s="35">
        <f t="shared" si="218"/>
        <v>2595.8700743111767</v>
      </c>
      <c r="M242" s="35">
        <f>M167-M185</f>
        <v>1889.7482328668111</v>
      </c>
      <c r="N242" s="35">
        <f t="shared" ref="N242" si="219">N167-N185</f>
        <v>1354.6353683109446</v>
      </c>
      <c r="O242" s="35">
        <f>O167-O185</f>
        <v>1647.4817032652372</v>
      </c>
      <c r="P242" s="35">
        <f t="shared" ref="P242" si="220">P167-P185</f>
        <v>1267.9617756817943</v>
      </c>
      <c r="Q242" s="35">
        <f>Q167-Q185</f>
        <v>1595.0182004288436</v>
      </c>
      <c r="R242" s="35">
        <f t="shared" ref="R242" si="221">R167-R185</f>
        <v>1397.6610024206584</v>
      </c>
      <c r="S242" s="35">
        <f>S167-S185</f>
        <v>1688.5964203644489</v>
      </c>
      <c r="T242" s="35">
        <f t="shared" ref="T242" si="222">T167-T185</f>
        <v>1390.8298194068257</v>
      </c>
      <c r="U242" s="35">
        <f>U167-U185</f>
        <v>1720.5725961589051</v>
      </c>
      <c r="V242" s="35">
        <f t="shared" ref="V242" si="223">V167-V185</f>
        <v>1618.7778691081812</v>
      </c>
      <c r="W242" s="35">
        <f>W167-W185</f>
        <v>1777.5009770267388</v>
      </c>
      <c r="X242" s="35">
        <f t="shared" ref="X242" si="224">X167-X185</f>
        <v>1670.3647192543376</v>
      </c>
      <c r="Y242" s="35">
        <f>Y167-Y185</f>
        <v>1835.0420973468963</v>
      </c>
      <c r="Z242" s="35">
        <f t="shared" ref="Z242" si="225">Z167-Z185</f>
        <v>1710.5951635160436</v>
      </c>
      <c r="AA242" s="35">
        <f t="shared" si="191"/>
        <v>18028.895580971166</v>
      </c>
      <c r="AB242" s="35">
        <f t="shared" si="192"/>
        <v>17003.951619409301</v>
      </c>
      <c r="AD242" s="31"/>
      <c r="AE242" s="36">
        <v>0</v>
      </c>
      <c r="AF242" s="36">
        <v>0</v>
      </c>
      <c r="AG242" s="36">
        <v>0</v>
      </c>
      <c r="AH242" s="36">
        <v>0</v>
      </c>
      <c r="AI242" s="36">
        <v>0</v>
      </c>
      <c r="AJ242" s="36">
        <v>0</v>
      </c>
      <c r="AK242" s="36">
        <v>0</v>
      </c>
      <c r="AL242" s="36">
        <v>0</v>
      </c>
      <c r="AM242" s="36">
        <v>-32.982629710943002</v>
      </c>
      <c r="AN242" s="36">
        <v>0</v>
      </c>
      <c r="AO242" s="36">
        <v>-26.250763997443755</v>
      </c>
      <c r="AP242" s="36">
        <v>0</v>
      </c>
      <c r="AQ242" s="36">
        <v>1.8840846669263556E-3</v>
      </c>
      <c r="AR242" s="36">
        <v>0</v>
      </c>
      <c r="AS242" s="36">
        <v>0.18055381246449542</v>
      </c>
      <c r="AT242" s="36">
        <v>0</v>
      </c>
      <c r="AU242" s="36">
        <v>0.18771876496339246</v>
      </c>
      <c r="AV242" s="36">
        <v>0</v>
      </c>
      <c r="AW242" s="36">
        <v>0.19538547667343664</v>
      </c>
      <c r="AX242" s="36">
        <v>0</v>
      </c>
      <c r="AY242" s="36">
        <v>0.20124704097361246</v>
      </c>
      <c r="AZ242" s="36">
        <v>0</v>
      </c>
      <c r="BA242" s="36">
        <v>15.207268767229834</v>
      </c>
      <c r="BB242" s="36">
        <v>0</v>
      </c>
      <c r="BC242" s="28"/>
    </row>
    <row r="243" spans="1:55" s="30" customFormat="1" ht="31.5" x14ac:dyDescent="0.25">
      <c r="A243" s="32" t="s">
        <v>394</v>
      </c>
      <c r="B243" s="33" t="s">
        <v>395</v>
      </c>
      <c r="C243" s="34" t="s">
        <v>40</v>
      </c>
      <c r="D243" s="35">
        <f t="shared" ref="D243:L243" si="226">D244+D245</f>
        <v>-1849.445526</v>
      </c>
      <c r="E243" s="35">
        <f t="shared" si="226"/>
        <v>-1253.5610904</v>
      </c>
      <c r="F243" s="35">
        <f t="shared" si="226"/>
        <v>-999.75745795701994</v>
      </c>
      <c r="G243" s="35">
        <f t="shared" si="226"/>
        <v>-1039.7623312908843</v>
      </c>
      <c r="H243" s="35">
        <f t="shared" si="226"/>
        <v>-973.82150343088006</v>
      </c>
      <c r="I243" s="35">
        <f t="shared" si="226"/>
        <v>-1427.919471401487</v>
      </c>
      <c r="J243" s="35">
        <f t="shared" si="226"/>
        <v>-1835.536488374787</v>
      </c>
      <c r="K243" s="35">
        <f t="shared" si="226"/>
        <v>-1400.1233408498892</v>
      </c>
      <c r="L243" s="35">
        <f t="shared" si="226"/>
        <v>-1121.07865328</v>
      </c>
      <c r="M243" s="35">
        <f>M244+M245</f>
        <v>-1334.7207113236959</v>
      </c>
      <c r="N243" s="35">
        <f t="shared" ref="N243" si="227">N244+N245</f>
        <v>-1707.3669292099999</v>
      </c>
      <c r="O243" s="35">
        <f>O244+O245</f>
        <v>-1015.5565807481888</v>
      </c>
      <c r="P243" s="35">
        <f t="shared" ref="P243" si="228">P244+P245</f>
        <v>-1000.2251157200006</v>
      </c>
      <c r="Q243" s="35">
        <f>Q244+Q245</f>
        <v>-1059.1192304726069</v>
      </c>
      <c r="R243" s="35">
        <f t="shared" ref="R243" si="229">R244+R245</f>
        <v>-1064.3306250000001</v>
      </c>
      <c r="S243" s="35">
        <f>S244+S245</f>
        <v>-1091.4773843678036</v>
      </c>
      <c r="T243" s="35">
        <f t="shared" ref="T243" si="230">T244+T245</f>
        <v>-1097.2372221700002</v>
      </c>
      <c r="U243" s="35">
        <f>U244+U245</f>
        <v>-1489.7321069038114</v>
      </c>
      <c r="V243" s="35">
        <f t="shared" ref="V243" si="231">V244+V245</f>
        <v>-1428.7839445399995</v>
      </c>
      <c r="W243" s="35">
        <f>W244+W245</f>
        <v>-1549.2760858668137</v>
      </c>
      <c r="X243" s="35">
        <f t="shared" ref="X243" si="232">X244+X245</f>
        <v>-1449.5512327499998</v>
      </c>
      <c r="Y243" s="35">
        <f>Y244+Y245</f>
        <v>-1611.2018239883364</v>
      </c>
      <c r="Z243" s="35">
        <f t="shared" ref="Z243" si="233">Z244+Z245</f>
        <v>-1470.3185209599997</v>
      </c>
      <c r="AA243" s="35">
        <f t="shared" si="191"/>
        <v>-13360.565256326812</v>
      </c>
      <c r="AB243" s="35">
        <f t="shared" si="192"/>
        <v>-13148.250235435667</v>
      </c>
      <c r="AD243" s="31"/>
      <c r="AE243" s="36">
        <v>0</v>
      </c>
      <c r="AF243" s="36">
        <v>0</v>
      </c>
      <c r="AG243" s="36">
        <v>0</v>
      </c>
      <c r="AH243" s="36">
        <v>0</v>
      </c>
      <c r="AI243" s="36">
        <v>0</v>
      </c>
      <c r="AJ243" s="36">
        <v>0</v>
      </c>
      <c r="AK243" s="36">
        <v>0</v>
      </c>
      <c r="AL243" s="36">
        <v>0</v>
      </c>
      <c r="AM243" s="36">
        <v>7.7938200000062352E-2</v>
      </c>
      <c r="AN243" s="36">
        <v>0</v>
      </c>
      <c r="AO243" s="36">
        <v>0.33226999999988038</v>
      </c>
      <c r="AP243" s="36">
        <v>0</v>
      </c>
      <c r="AQ243" s="36">
        <v>0</v>
      </c>
      <c r="AR243" s="36">
        <v>0</v>
      </c>
      <c r="AS243" s="36">
        <v>0</v>
      </c>
      <c r="AT243" s="36">
        <v>0</v>
      </c>
      <c r="AU243" s="36">
        <v>0</v>
      </c>
      <c r="AV243" s="36">
        <v>0</v>
      </c>
      <c r="AW243" s="36">
        <v>0</v>
      </c>
      <c r="AX243" s="36">
        <v>0</v>
      </c>
      <c r="AY243" s="36">
        <v>0</v>
      </c>
      <c r="AZ243" s="36">
        <v>0</v>
      </c>
      <c r="BA243" s="36">
        <v>0</v>
      </c>
      <c r="BB243" s="36">
        <v>0</v>
      </c>
      <c r="BC243" s="28"/>
    </row>
    <row r="244" spans="1:55" s="53" customFormat="1" x14ac:dyDescent="0.25">
      <c r="A244" s="50" t="s">
        <v>396</v>
      </c>
      <c r="B244" s="51" t="s">
        <v>397</v>
      </c>
      <c r="C244" s="52" t="s">
        <v>40</v>
      </c>
      <c r="D244" s="35">
        <v>-1865.1969999999999</v>
      </c>
      <c r="E244" s="35">
        <v>-1253.0980999999999</v>
      </c>
      <c r="F244" s="35">
        <v>-998.13357168999994</v>
      </c>
      <c r="G244" s="35">
        <v>-1039.7623312908843</v>
      </c>
      <c r="H244" s="35">
        <v>-975.22157936999997</v>
      </c>
      <c r="I244" s="35">
        <v>-1427.919471401487</v>
      </c>
      <c r="J244" s="35">
        <v>-1837.9265256100007</v>
      </c>
      <c r="K244" s="35">
        <v>-1401.1416808498871</v>
      </c>
      <c r="L244" s="35">
        <f t="shared" ref="L244" si="234">(L203-L209)-(L210-L219)</f>
        <v>-1121.4512052800001</v>
      </c>
      <c r="M244" s="35">
        <v>-1335.7390513238013</v>
      </c>
      <c r="N244" s="35">
        <f t="shared" ref="N244" si="235">(N203-N209)-(N210-N219)</f>
        <v>-1708.2631992099998</v>
      </c>
      <c r="O244" s="35">
        <v>-1016.5749207483581</v>
      </c>
      <c r="P244" s="35">
        <f t="shared" ref="P244" si="236">(P203-P209)-(P210-P219)</f>
        <v>-1000.7891157200006</v>
      </c>
      <c r="Q244" s="35">
        <v>-1060.1375704728289</v>
      </c>
      <c r="R244" s="35">
        <f t="shared" ref="R244" si="237">(R203-R209)-(R210-R219)</f>
        <v>-1064.8946250000001</v>
      </c>
      <c r="S244" s="35">
        <v>-1092.4957243603972</v>
      </c>
      <c r="T244" s="35">
        <f t="shared" ref="T244" si="238">(T203-T209)-(T210-T219)</f>
        <v>-1097.8012221700003</v>
      </c>
      <c r="U244" s="35">
        <v>-1490.7504468964023</v>
      </c>
      <c r="V244" s="35">
        <f t="shared" ref="V244" si="239">(V203-V209)-(V210-V219)</f>
        <v>-1429.3479445399996</v>
      </c>
      <c r="W244" s="35">
        <v>-1550.2944258594055</v>
      </c>
      <c r="X244" s="35">
        <f t="shared" ref="X244" si="240">(X203-X209)-(X210-X219)</f>
        <v>-1450.1152327499999</v>
      </c>
      <c r="Y244" s="35">
        <v>-1612.2201639809332</v>
      </c>
      <c r="Z244" s="35">
        <f t="shared" ref="Z244" si="241">(Z203-Z209)-(Z210-Z219)</f>
        <v>-1470.8825209599997</v>
      </c>
      <c r="AA244" s="35">
        <f t="shared" si="191"/>
        <v>-13372.502089472013</v>
      </c>
      <c r="AB244" s="35">
        <f t="shared" si="192"/>
        <v>-13156.69317061</v>
      </c>
      <c r="AD244" s="54"/>
      <c r="AE244" s="36">
        <v>0</v>
      </c>
      <c r="AF244" s="36">
        <v>0</v>
      </c>
      <c r="AG244" s="36">
        <v>0</v>
      </c>
      <c r="AH244" s="36">
        <v>0</v>
      </c>
      <c r="AI244" s="36">
        <v>0</v>
      </c>
      <c r="AJ244" s="36">
        <v>0</v>
      </c>
      <c r="AK244" s="36">
        <v>0</v>
      </c>
      <c r="AL244" s="36">
        <v>0</v>
      </c>
      <c r="AM244" s="36">
        <v>0</v>
      </c>
      <c r="AN244" s="36">
        <v>0</v>
      </c>
      <c r="AO244" s="36">
        <v>0</v>
      </c>
      <c r="AP244" s="36">
        <v>0</v>
      </c>
      <c r="AQ244" s="36">
        <v>0</v>
      </c>
      <c r="AR244" s="36">
        <v>0</v>
      </c>
      <c r="AS244" s="36">
        <v>0</v>
      </c>
      <c r="AT244" s="36">
        <v>0</v>
      </c>
      <c r="AU244" s="36">
        <v>0</v>
      </c>
      <c r="AV244" s="36">
        <v>0</v>
      </c>
      <c r="AW244" s="36">
        <v>0</v>
      </c>
      <c r="AX244" s="36">
        <v>0</v>
      </c>
      <c r="AY244" s="36">
        <v>0</v>
      </c>
      <c r="AZ244" s="36">
        <v>0</v>
      </c>
      <c r="BA244" s="36">
        <v>0</v>
      </c>
      <c r="BB244" s="36">
        <v>0</v>
      </c>
      <c r="BC244" s="28"/>
    </row>
    <row r="245" spans="1:55" s="53" customFormat="1" x14ac:dyDescent="0.25">
      <c r="A245" s="50" t="s">
        <v>398</v>
      </c>
      <c r="B245" s="51" t="s">
        <v>399</v>
      </c>
      <c r="C245" s="52" t="s">
        <v>40</v>
      </c>
      <c r="D245" s="35">
        <v>15.75147399999986</v>
      </c>
      <c r="E245" s="35">
        <v>-0.46299040000009928</v>
      </c>
      <c r="F245" s="35">
        <v>-1.6238862670200502</v>
      </c>
      <c r="G245" s="35">
        <v>0</v>
      </c>
      <c r="H245" s="35">
        <v>1.400075939119938</v>
      </c>
      <c r="I245" s="35">
        <v>0</v>
      </c>
      <c r="J245" s="35">
        <v>2.3900372352136006</v>
      </c>
      <c r="K245" s="35">
        <v>1.0183399999977263</v>
      </c>
      <c r="L245" s="35">
        <f t="shared" ref="L245" si="242">L209-L219</f>
        <v>0.37255199999999999</v>
      </c>
      <c r="M245" s="35">
        <v>1.018340000105274</v>
      </c>
      <c r="N245" s="35">
        <f t="shared" ref="N245" si="243">N209-N219</f>
        <v>0.89626999999999779</v>
      </c>
      <c r="O245" s="35">
        <v>1.0183400001692797</v>
      </c>
      <c r="P245" s="35">
        <f t="shared" ref="P245" si="244">P209-P219</f>
        <v>0.56399999999999995</v>
      </c>
      <c r="Q245" s="35">
        <v>1.0183400002219167</v>
      </c>
      <c r="R245" s="35">
        <f t="shared" ref="R245" si="245">R209-R219</f>
        <v>0.56399999999999995</v>
      </c>
      <c r="S245" s="35">
        <v>1.0183399925935299</v>
      </c>
      <c r="T245" s="35">
        <f t="shared" ref="T245" si="246">T209-T219</f>
        <v>0.56399999999999995</v>
      </c>
      <c r="U245" s="35">
        <v>1.0183399925908014</v>
      </c>
      <c r="V245" s="35">
        <f t="shared" ref="V245" si="247">V209-V219</f>
        <v>0.56399999999999995</v>
      </c>
      <c r="W245" s="35">
        <v>1.0183399925917109</v>
      </c>
      <c r="X245" s="35">
        <f t="shared" ref="X245" si="248">X209-X219</f>
        <v>0.56399999999999995</v>
      </c>
      <c r="Y245" s="35">
        <v>1.0183399925967132</v>
      </c>
      <c r="Z245" s="35">
        <f t="shared" ref="Z245" si="249">Z209-Z219</f>
        <v>0.56399999999999995</v>
      </c>
      <c r="AA245" s="35">
        <f t="shared" si="191"/>
        <v>11.936833145200492</v>
      </c>
      <c r="AB245" s="35">
        <f t="shared" si="192"/>
        <v>8.4429351743335364</v>
      </c>
      <c r="AD245" s="54"/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7.7938200000000013E-2</v>
      </c>
      <c r="AN245" s="36">
        <v>0</v>
      </c>
      <c r="AO245" s="36">
        <v>0.33226999999999784</v>
      </c>
      <c r="AP245" s="36">
        <v>0</v>
      </c>
      <c r="AQ245" s="36">
        <v>0</v>
      </c>
      <c r="AR245" s="36">
        <v>0</v>
      </c>
      <c r="AS245" s="36">
        <v>0</v>
      </c>
      <c r="AT245" s="36">
        <v>0</v>
      </c>
      <c r="AU245" s="36">
        <v>0</v>
      </c>
      <c r="AV245" s="36">
        <v>0</v>
      </c>
      <c r="AW245" s="36">
        <v>0</v>
      </c>
      <c r="AX245" s="36">
        <v>0</v>
      </c>
      <c r="AY245" s="36">
        <v>0</v>
      </c>
      <c r="AZ245" s="36">
        <v>0</v>
      </c>
      <c r="BA245" s="36">
        <v>0</v>
      </c>
      <c r="BB245" s="36">
        <v>0</v>
      </c>
      <c r="BC245" s="28"/>
    </row>
    <row r="246" spans="1:55" s="30" customFormat="1" ht="31.5" x14ac:dyDescent="0.25">
      <c r="A246" s="32" t="s">
        <v>400</v>
      </c>
      <c r="B246" s="33" t="s">
        <v>401</v>
      </c>
      <c r="C246" s="34" t="s">
        <v>40</v>
      </c>
      <c r="D246" s="35">
        <f t="shared" ref="D246:L246" si="250">D247+D248</f>
        <v>1529.4553039999996</v>
      </c>
      <c r="E246" s="35">
        <f t="shared" si="250"/>
        <v>551.55190621799989</v>
      </c>
      <c r="F246" s="35">
        <f t="shared" si="250"/>
        <v>-983.04697828918006</v>
      </c>
      <c r="G246" s="35">
        <f t="shared" si="250"/>
        <v>-59.228000000000065</v>
      </c>
      <c r="H246" s="35">
        <f t="shared" si="250"/>
        <v>-473.47186432691797</v>
      </c>
      <c r="I246" s="35">
        <f t="shared" si="250"/>
        <v>96.1197361334672</v>
      </c>
      <c r="J246" s="35">
        <f t="shared" si="250"/>
        <v>-728.78096477062491</v>
      </c>
      <c r="K246" s="35">
        <f t="shared" si="250"/>
        <v>6.312684659568049</v>
      </c>
      <c r="L246" s="35">
        <f t="shared" si="250"/>
        <v>-478.693211771807</v>
      </c>
      <c r="M246" s="35">
        <f>M247+M248</f>
        <v>-545.45269470374569</v>
      </c>
      <c r="N246" s="35">
        <f t="shared" ref="N246" si="251">N247+N248</f>
        <v>-152.75603494760324</v>
      </c>
      <c r="O246" s="35">
        <f>O247+O248</f>
        <v>-100.83210024676265</v>
      </c>
      <c r="P246" s="35">
        <f t="shared" ref="P246" si="252">P247+P248</f>
        <v>-12.95555268718698</v>
      </c>
      <c r="Q246" s="35">
        <f>Q247+Q248</f>
        <v>-42.488057799048832</v>
      </c>
      <c r="R246" s="35">
        <f t="shared" ref="R246" si="253">R247+R248</f>
        <v>6.3052918091220134</v>
      </c>
      <c r="S246" s="35">
        <f>S247+S248</f>
        <v>-26.943743669076987</v>
      </c>
      <c r="T246" s="35">
        <f t="shared" ref="T246" si="254">T247+T248</f>
        <v>6.4968863386297517</v>
      </c>
      <c r="U246" s="35">
        <f>U247+U248</f>
        <v>-89.336602017599716</v>
      </c>
      <c r="V246" s="35">
        <f t="shared" ref="V246" si="255">V247+V248</f>
        <v>-6.4881571809298322E-2</v>
      </c>
      <c r="W246" s="35">
        <f>W247+W248</f>
        <v>-88.71280283163162</v>
      </c>
      <c r="X246" s="35">
        <f t="shared" ref="X246" si="256">X247+X248</f>
        <v>-55.556071921705453</v>
      </c>
      <c r="Y246" s="35">
        <f>Y247+Y248</f>
        <v>-81.125486737863355</v>
      </c>
      <c r="Z246" s="35">
        <f t="shared" ref="Z246" si="257">Z247+Z248</f>
        <v>-57.110952118109097</v>
      </c>
      <c r="AA246" s="35">
        <f t="shared" si="191"/>
        <v>-2170.8316324437037</v>
      </c>
      <c r="AB246" s="35">
        <f t="shared" si="192"/>
        <v>-1946.5873559680122</v>
      </c>
      <c r="AD246" s="31"/>
      <c r="AE246" s="36">
        <v>0</v>
      </c>
      <c r="AF246" s="36">
        <v>0</v>
      </c>
      <c r="AG246" s="36">
        <v>0</v>
      </c>
      <c r="AH246" s="36">
        <v>0</v>
      </c>
      <c r="AI246" s="36">
        <v>0</v>
      </c>
      <c r="AJ246" s="36">
        <v>0</v>
      </c>
      <c r="AK246" s="36">
        <v>0</v>
      </c>
      <c r="AL246" s="36">
        <v>0</v>
      </c>
      <c r="AM246" s="36">
        <v>0.36767093084108637</v>
      </c>
      <c r="AN246" s="36">
        <v>0</v>
      </c>
      <c r="AO246" s="36">
        <v>-81.351981950659166</v>
      </c>
      <c r="AP246" s="36">
        <v>0</v>
      </c>
      <c r="AQ246" s="36">
        <v>-3.8318887618515873E-8</v>
      </c>
      <c r="AR246" s="36">
        <v>0</v>
      </c>
      <c r="AS246" s="36">
        <v>0</v>
      </c>
      <c r="AT246" s="36">
        <v>0</v>
      </c>
      <c r="AU246" s="36">
        <v>0</v>
      </c>
      <c r="AV246" s="36">
        <v>0</v>
      </c>
      <c r="AW246" s="36">
        <v>-6.6346322213917119E-8</v>
      </c>
      <c r="AX246" s="36">
        <v>0</v>
      </c>
      <c r="AY246" s="36">
        <v>-4.1661652261382187E-7</v>
      </c>
      <c r="AZ246" s="36">
        <v>0</v>
      </c>
      <c r="BA246" s="36">
        <v>0.31268587161204664</v>
      </c>
      <c r="BB246" s="36">
        <v>0</v>
      </c>
      <c r="BC246" s="28"/>
    </row>
    <row r="247" spans="1:55" s="53" customFormat="1" x14ac:dyDescent="0.25">
      <c r="A247" s="50" t="s">
        <v>402</v>
      </c>
      <c r="B247" s="51" t="s">
        <v>403</v>
      </c>
      <c r="C247" s="52" t="s">
        <v>40</v>
      </c>
      <c r="D247" s="35">
        <v>1530.8119999999997</v>
      </c>
      <c r="E247" s="35">
        <v>984.21037021799987</v>
      </c>
      <c r="F247" s="35">
        <v>-1170.1873800000001</v>
      </c>
      <c r="G247" s="35">
        <v>196</v>
      </c>
      <c r="H247" s="35">
        <v>-219.61488437949811</v>
      </c>
      <c r="I247" s="35">
        <v>99.94</v>
      </c>
      <c r="J247" s="35">
        <v>-707.49155143721691</v>
      </c>
      <c r="K247" s="35">
        <v>-1.3308564450653648E-4</v>
      </c>
      <c r="L247" s="35">
        <f t="shared" ref="L247" si="258">L224-L236</f>
        <v>-485.32101950516153</v>
      </c>
      <c r="M247" s="35">
        <v>-485.32134559345991</v>
      </c>
      <c r="N247" s="35">
        <f t="shared" ref="N247" si="259">N224-N236</f>
        <v>0</v>
      </c>
      <c r="O247" s="35">
        <v>-4.7775540679140249E-7</v>
      </c>
      <c r="P247" s="35">
        <f t="shared" ref="P247" si="260">P224-P236</f>
        <v>0</v>
      </c>
      <c r="Q247" s="35">
        <v>0</v>
      </c>
      <c r="R247" s="35">
        <f t="shared" ref="R247" si="261">R224-R236</f>
        <v>0</v>
      </c>
      <c r="S247" s="35">
        <v>0</v>
      </c>
      <c r="T247" s="35">
        <f t="shared" ref="T247" si="262">T224-T236</f>
        <v>0</v>
      </c>
      <c r="U247" s="35">
        <v>0</v>
      </c>
      <c r="V247" s="35">
        <f t="shared" ref="V247" si="263">V224-V236</f>
        <v>0</v>
      </c>
      <c r="W247" s="35">
        <v>0</v>
      </c>
      <c r="X247" s="35">
        <f t="shared" ref="X247" si="264">X224-X236</f>
        <v>0</v>
      </c>
      <c r="Y247" s="35">
        <v>0</v>
      </c>
      <c r="Z247" s="35">
        <f t="shared" ref="Z247" si="265">Z224-Z236</f>
        <v>0</v>
      </c>
      <c r="AA247" s="35">
        <f t="shared" si="191"/>
        <v>-1412.4279149735748</v>
      </c>
      <c r="AB247" s="35">
        <f t="shared" si="192"/>
        <v>-1412.4274553218766</v>
      </c>
      <c r="AD247" s="54"/>
      <c r="AE247" s="36">
        <v>0</v>
      </c>
      <c r="AF247" s="36">
        <v>0</v>
      </c>
      <c r="AG247" s="36">
        <v>0</v>
      </c>
      <c r="AH247" s="36">
        <v>0</v>
      </c>
      <c r="AI247" s="36">
        <v>0</v>
      </c>
      <c r="AJ247" s="36">
        <v>0</v>
      </c>
      <c r="AK247" s="36">
        <v>0</v>
      </c>
      <c r="AL247" s="36">
        <v>0</v>
      </c>
      <c r="AM247" s="36">
        <v>5.8324076235294342E-7</v>
      </c>
      <c r="AN247" s="36">
        <v>0</v>
      </c>
      <c r="AO247" s="36">
        <v>0</v>
      </c>
      <c r="AP247" s="36">
        <v>0</v>
      </c>
      <c r="AQ247" s="36">
        <v>0</v>
      </c>
      <c r="AR247" s="36">
        <v>0</v>
      </c>
      <c r="AS247" s="36">
        <v>0</v>
      </c>
      <c r="AT247" s="36">
        <v>0</v>
      </c>
      <c r="AU247" s="36">
        <v>0</v>
      </c>
      <c r="AV247" s="36">
        <v>0</v>
      </c>
      <c r="AW247" s="36">
        <v>0</v>
      </c>
      <c r="AX247" s="36">
        <v>0</v>
      </c>
      <c r="AY247" s="36">
        <v>0</v>
      </c>
      <c r="AZ247" s="36">
        <v>0</v>
      </c>
      <c r="BA247" s="36">
        <v>0</v>
      </c>
      <c r="BB247" s="36">
        <v>0</v>
      </c>
      <c r="BC247" s="28"/>
    </row>
    <row r="248" spans="1:55" s="53" customFormat="1" x14ac:dyDescent="0.25">
      <c r="A248" s="50" t="s">
        <v>404</v>
      </c>
      <c r="B248" s="51" t="s">
        <v>405</v>
      </c>
      <c r="C248" s="52" t="s">
        <v>40</v>
      </c>
      <c r="D248" s="35">
        <v>-1.3566960000000563</v>
      </c>
      <c r="E248" s="35">
        <v>-432.65846399999998</v>
      </c>
      <c r="F248" s="35">
        <v>187.14040171082002</v>
      </c>
      <c r="G248" s="35">
        <v>-255.22800000000007</v>
      </c>
      <c r="H248" s="35">
        <v>-253.85697994741986</v>
      </c>
      <c r="I248" s="35">
        <v>-3.8202638665327981</v>
      </c>
      <c r="J248" s="35">
        <v>-21.289413333407992</v>
      </c>
      <c r="K248" s="35">
        <v>6.3128177452125556</v>
      </c>
      <c r="L248" s="35">
        <f t="shared" ref="L248" si="266">(L222-L224)-(L235-L236)</f>
        <v>6.6278077333545298</v>
      </c>
      <c r="M248" s="35">
        <v>-60.131349110285782</v>
      </c>
      <c r="N248" s="35">
        <f t="shared" ref="N248" si="267">(N222-N224)-(N235-N236)</f>
        <v>-152.75603494760324</v>
      </c>
      <c r="O248" s="35">
        <v>-100.83209976900724</v>
      </c>
      <c r="P248" s="35">
        <f t="shared" ref="P248" si="268">(P222-P224)-(P235-P236)</f>
        <v>-12.95555268718698</v>
      </c>
      <c r="Q248" s="35">
        <v>-42.488057799048832</v>
      </c>
      <c r="R248" s="35">
        <f t="shared" ref="R248" si="269">(R222-R224)-(R235-R236)</f>
        <v>6.3052918091220134</v>
      </c>
      <c r="S248" s="35">
        <v>-26.943743669076987</v>
      </c>
      <c r="T248" s="35">
        <f t="shared" ref="T248" si="270">(T222-T224)-(T235-T236)</f>
        <v>6.4968863386297517</v>
      </c>
      <c r="U248" s="35">
        <v>-89.336602017599716</v>
      </c>
      <c r="V248" s="35">
        <f t="shared" ref="V248" si="271">(V222-V224)-(V235-V236)</f>
        <v>-6.4881571809298322E-2</v>
      </c>
      <c r="W248" s="35">
        <v>-88.71280283163162</v>
      </c>
      <c r="X248" s="35">
        <f t="shared" ref="X248" si="272">(X222-X224)-(X235-X236)</f>
        <v>-55.556071921705453</v>
      </c>
      <c r="Y248" s="35">
        <v>-81.125486737863355</v>
      </c>
      <c r="Z248" s="35">
        <f t="shared" ref="Z248" si="273">(Z222-Z224)-(Z235-Z236)</f>
        <v>-57.110952118109097</v>
      </c>
      <c r="AA248" s="35">
        <f t="shared" si="191"/>
        <v>-758.40371747012887</v>
      </c>
      <c r="AB248" s="35">
        <f t="shared" si="192"/>
        <v>-534.15990064613561</v>
      </c>
      <c r="AD248" s="54"/>
      <c r="AE248" s="36">
        <v>0</v>
      </c>
      <c r="AF248" s="36">
        <v>0</v>
      </c>
      <c r="AG248" s="36">
        <v>0</v>
      </c>
      <c r="AH248" s="36">
        <v>0</v>
      </c>
      <c r="AI248" s="36">
        <v>0</v>
      </c>
      <c r="AJ248" s="36">
        <v>0</v>
      </c>
      <c r="AK248" s="36">
        <v>0</v>
      </c>
      <c r="AL248" s="36">
        <v>0</v>
      </c>
      <c r="AM248" s="36">
        <v>0.36767034760032402</v>
      </c>
      <c r="AN248" s="36">
        <v>0</v>
      </c>
      <c r="AO248" s="36">
        <v>-81.351981950659166</v>
      </c>
      <c r="AP248" s="36">
        <v>0</v>
      </c>
      <c r="AQ248" s="36">
        <v>-3.8318887618515873E-8</v>
      </c>
      <c r="AR248" s="36">
        <v>0</v>
      </c>
      <c r="AS248" s="36">
        <v>0</v>
      </c>
      <c r="AT248" s="36">
        <v>0</v>
      </c>
      <c r="AU248" s="36">
        <v>0</v>
      </c>
      <c r="AV248" s="36">
        <v>0</v>
      </c>
      <c r="AW248" s="36">
        <v>-6.6346322213917119E-8</v>
      </c>
      <c r="AX248" s="36">
        <v>0</v>
      </c>
      <c r="AY248" s="36">
        <v>-4.1661652261382187E-7</v>
      </c>
      <c r="AZ248" s="36">
        <v>0</v>
      </c>
      <c r="BA248" s="36">
        <v>0.31268587161204664</v>
      </c>
      <c r="BB248" s="36">
        <v>0</v>
      </c>
      <c r="BC248" s="28"/>
    </row>
    <row r="249" spans="1:55" s="30" customFormat="1" x14ac:dyDescent="0.25">
      <c r="A249" s="32" t="s">
        <v>406</v>
      </c>
      <c r="B249" s="33" t="s">
        <v>407</v>
      </c>
      <c r="C249" s="34" t="s">
        <v>40</v>
      </c>
      <c r="D249" s="35">
        <v>178.88526999999999</v>
      </c>
      <c r="E249" s="35">
        <v>-40.745199999999997</v>
      </c>
      <c r="F249" s="35">
        <v>-507.37839000000002</v>
      </c>
      <c r="G249" s="35">
        <v>0</v>
      </c>
      <c r="H249" s="35">
        <v>-3.0669299999999997</v>
      </c>
      <c r="I249" s="35">
        <v>0</v>
      </c>
      <c r="J249" s="35">
        <v>0</v>
      </c>
      <c r="K249" s="35">
        <v>-465.33370999999994</v>
      </c>
      <c r="L249" s="35">
        <v>-874.76575357126774</v>
      </c>
      <c r="M249" s="35">
        <v>0</v>
      </c>
      <c r="N249" s="35">
        <v>378.68900000000002</v>
      </c>
      <c r="O249" s="35">
        <v>-500</v>
      </c>
      <c r="P249" s="35">
        <v>-250</v>
      </c>
      <c r="Q249" s="35">
        <v>-500</v>
      </c>
      <c r="R249" s="35">
        <v>-300</v>
      </c>
      <c r="S249" s="35">
        <v>-550</v>
      </c>
      <c r="T249" s="35">
        <v>-290</v>
      </c>
      <c r="U249" s="35">
        <v>-100</v>
      </c>
      <c r="V249" s="35">
        <v>-200</v>
      </c>
      <c r="W249" s="35">
        <v>-150</v>
      </c>
      <c r="X249" s="35">
        <v>-170</v>
      </c>
      <c r="Y249" s="35">
        <v>-170</v>
      </c>
      <c r="Z249" s="35">
        <v>-220</v>
      </c>
      <c r="AA249" s="35">
        <f t="shared" si="191"/>
        <v>-2438.4006399999998</v>
      </c>
      <c r="AB249" s="35">
        <f t="shared" si="192"/>
        <v>-1929.1436835712677</v>
      </c>
      <c r="AD249" s="31"/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32.537088052038257</v>
      </c>
      <c r="AN249" s="36">
        <v>0</v>
      </c>
      <c r="AO249" s="36">
        <v>37</v>
      </c>
      <c r="AP249" s="36">
        <v>0</v>
      </c>
      <c r="AQ249" s="36">
        <v>0</v>
      </c>
      <c r="AR249" s="36">
        <v>0</v>
      </c>
      <c r="AS249" s="36">
        <v>0</v>
      </c>
      <c r="AT249" s="36">
        <v>0</v>
      </c>
      <c r="AU249" s="36">
        <v>0</v>
      </c>
      <c r="AV249" s="36">
        <v>0</v>
      </c>
      <c r="AW249" s="36">
        <v>0</v>
      </c>
      <c r="AX249" s="36">
        <v>0</v>
      </c>
      <c r="AY249" s="36">
        <v>0</v>
      </c>
      <c r="AZ249" s="36">
        <v>0</v>
      </c>
      <c r="BA249" s="36">
        <v>0</v>
      </c>
      <c r="BB249" s="36">
        <v>0</v>
      </c>
      <c r="BC249" s="28"/>
    </row>
    <row r="250" spans="1:55" s="30" customFormat="1" x14ac:dyDescent="0.25">
      <c r="A250" s="32" t="s">
        <v>408</v>
      </c>
      <c r="B250" s="33" t="s">
        <v>409</v>
      </c>
      <c r="C250" s="34" t="s">
        <v>40</v>
      </c>
      <c r="D250" s="35">
        <f t="shared" ref="D250:L250" si="274">D242+D243+D246+D249</f>
        <v>-596.31800305999946</v>
      </c>
      <c r="E250" s="35">
        <f t="shared" si="274"/>
        <v>70.772999757999585</v>
      </c>
      <c r="F250" s="35">
        <f t="shared" si="274"/>
        <v>-88.10685868655554</v>
      </c>
      <c r="G250" s="35">
        <f t="shared" si="274"/>
        <v>-17.344619831742193</v>
      </c>
      <c r="H250" s="35">
        <f t="shared" si="274"/>
        <v>107.91080521734007</v>
      </c>
      <c r="I250" s="35">
        <f t="shared" si="274"/>
        <v>4.8510911102354157</v>
      </c>
      <c r="J250" s="35">
        <f t="shared" si="274"/>
        <v>-125.33272872120915</v>
      </c>
      <c r="K250" s="35">
        <f t="shared" si="274"/>
        <v>18.535159923622984</v>
      </c>
      <c r="L250" s="35">
        <f t="shared" si="274"/>
        <v>121.33245568810196</v>
      </c>
      <c r="M250" s="35">
        <f>M242+M243+M246+M249</f>
        <v>9.5748268393695071</v>
      </c>
      <c r="N250" s="35">
        <f t="shared" ref="N250" si="275">N242+N243+N246+N249</f>
        <v>-126.79859584665843</v>
      </c>
      <c r="O250" s="35">
        <f>O242+O243+O246+O249</f>
        <v>31.093022270285701</v>
      </c>
      <c r="P250" s="35">
        <f t="shared" ref="P250" si="276">P242+P243+P246+P249</f>
        <v>4.7811072746066543</v>
      </c>
      <c r="Q250" s="35">
        <f>Q242+Q243+Q246+Q249</f>
        <v>-6.5890878428121482</v>
      </c>
      <c r="R250" s="35">
        <f t="shared" ref="R250" si="277">R242+R243+R246+R249</f>
        <v>39.635669229780376</v>
      </c>
      <c r="S250" s="35">
        <f>S242+S243+S246+S249</f>
        <v>20.1752923275684</v>
      </c>
      <c r="T250" s="35">
        <f t="shared" ref="T250" si="278">T242+T243+T246+T249</f>
        <v>10.089483575455176</v>
      </c>
      <c r="U250" s="35">
        <f>U242+U243+U246+U249</f>
        <v>41.503887237493927</v>
      </c>
      <c r="V250" s="35">
        <f t="shared" ref="V250" si="279">V242+V243+V246+V249</f>
        <v>-10.070957003627626</v>
      </c>
      <c r="W250" s="35">
        <f>W242+W243+W246+W249</f>
        <v>-10.487911671706456</v>
      </c>
      <c r="X250" s="35">
        <f t="shared" ref="X250" si="280">X242+X243+X246+X249</f>
        <v>-4.7425854173676498</v>
      </c>
      <c r="Y250" s="35">
        <f>Y242+Y243+Y246+Y249</f>
        <v>-27.285213379303457</v>
      </c>
      <c r="Z250" s="35">
        <f t="shared" ref="Z250" si="281">Z242+Z243+Z246+Z249</f>
        <v>-36.83430956206513</v>
      </c>
      <c r="AA250" s="35">
        <f t="shared" si="191"/>
        <v>59.098052200649377</v>
      </c>
      <c r="AB250" s="35">
        <f t="shared" si="192"/>
        <v>-20.02965556564375</v>
      </c>
      <c r="AD250" s="49">
        <v>-4.7999934338349703E-7</v>
      </c>
      <c r="AE250" s="36">
        <v>0</v>
      </c>
      <c r="AF250" s="36">
        <v>0</v>
      </c>
      <c r="AG250" s="36">
        <v>0</v>
      </c>
      <c r="AH250" s="36">
        <v>0</v>
      </c>
      <c r="AI250" s="36">
        <v>0</v>
      </c>
      <c r="AJ250" s="36">
        <v>0</v>
      </c>
      <c r="AK250" s="36">
        <v>0</v>
      </c>
      <c r="AL250" s="36">
        <v>0</v>
      </c>
      <c r="AM250" s="36">
        <v>6.7471936404217558E-5</v>
      </c>
      <c r="AN250" s="36">
        <v>0</v>
      </c>
      <c r="AO250" s="36">
        <v>-70.270475948103012</v>
      </c>
      <c r="AP250" s="36">
        <v>0</v>
      </c>
      <c r="AQ250" s="36">
        <v>1.8840463480387371E-3</v>
      </c>
      <c r="AR250" s="36">
        <v>0</v>
      </c>
      <c r="AS250" s="36">
        <v>0.18055381246449542</v>
      </c>
      <c r="AT250" s="36">
        <v>0</v>
      </c>
      <c r="AU250" s="36">
        <v>0.18771876496339246</v>
      </c>
      <c r="AV250" s="36">
        <v>0</v>
      </c>
      <c r="AW250" s="36">
        <v>0.19538541032710555</v>
      </c>
      <c r="AX250" s="36">
        <v>0</v>
      </c>
      <c r="AY250" s="36">
        <v>0.20124662435711116</v>
      </c>
      <c r="AZ250" s="36">
        <v>0</v>
      </c>
      <c r="BA250" s="36">
        <v>15.519954638841909</v>
      </c>
      <c r="BB250" s="36">
        <v>0</v>
      </c>
      <c r="BC250" s="28"/>
    </row>
    <row r="251" spans="1:55" s="30" customFormat="1" x14ac:dyDescent="0.25">
      <c r="A251" s="32" t="s">
        <v>410</v>
      </c>
      <c r="B251" s="33" t="s">
        <v>411</v>
      </c>
      <c r="C251" s="34" t="s">
        <v>40</v>
      </c>
      <c r="D251" s="35">
        <v>638.57600000000002</v>
      </c>
      <c r="E251" s="35">
        <v>42.258000000000003</v>
      </c>
      <c r="F251" s="35">
        <v>113.03100000000001</v>
      </c>
      <c r="G251" s="35">
        <v>24.924138999998569</v>
      </c>
      <c r="H251" s="35">
        <v>24.924003379591479</v>
      </c>
      <c r="I251" s="35">
        <v>7.578519168255851</v>
      </c>
      <c r="J251" s="35">
        <v>132.83529999999999</v>
      </c>
      <c r="K251" s="35">
        <v>7.5025712787880909</v>
      </c>
      <c r="L251" s="35">
        <f>J252</f>
        <v>7.502571278790839</v>
      </c>
      <c r="M251" s="35">
        <v>26.037731202412804</v>
      </c>
      <c r="N251" s="35">
        <f>L252</f>
        <v>128.8350269668928</v>
      </c>
      <c r="O251" s="35">
        <v>35.612558041782762</v>
      </c>
      <c r="P251" s="35">
        <f>N252</f>
        <v>2.0364311202343686</v>
      </c>
      <c r="Q251" s="35">
        <v>66.705580312066942</v>
      </c>
      <c r="R251" s="35">
        <f>P252</f>
        <v>6.8175383948410229</v>
      </c>
      <c r="S251" s="35">
        <v>60.116492469253835</v>
      </c>
      <c r="T251" s="35">
        <f>R252</f>
        <v>46.453207624621399</v>
      </c>
      <c r="U251" s="35">
        <v>80.291784796823052</v>
      </c>
      <c r="V251" s="35">
        <f>T252</f>
        <v>56.542691200076575</v>
      </c>
      <c r="W251" s="35">
        <v>121.79567203431684</v>
      </c>
      <c r="X251" s="35">
        <f>V252</f>
        <v>46.471734196448949</v>
      </c>
      <c r="Y251" s="35">
        <v>111.30776036261059</v>
      </c>
      <c r="Z251" s="35">
        <f>X252</f>
        <v>41.729148779081299</v>
      </c>
      <c r="AA251" s="34" t="s">
        <v>43</v>
      </c>
      <c r="AB251" s="34" t="s">
        <v>43</v>
      </c>
      <c r="AD251" s="31"/>
      <c r="AE251" s="36">
        <v>0</v>
      </c>
      <c r="AF251" s="36">
        <v>0</v>
      </c>
      <c r="AG251" s="36">
        <v>0</v>
      </c>
      <c r="AH251" s="36">
        <v>0</v>
      </c>
      <c r="AI251" s="36">
        <v>0</v>
      </c>
      <c r="AJ251" s="36">
        <v>0</v>
      </c>
      <c r="AK251" s="36">
        <v>0</v>
      </c>
      <c r="AL251" s="36">
        <v>0</v>
      </c>
      <c r="AM251" s="36">
        <v>0</v>
      </c>
      <c r="AN251" s="36">
        <v>0</v>
      </c>
      <c r="AO251" s="36">
        <v>6.7471936404217558E-5</v>
      </c>
      <c r="AP251" s="36">
        <v>0</v>
      </c>
      <c r="AQ251" s="36">
        <v>-70.270408476166608</v>
      </c>
      <c r="AR251" s="36">
        <v>0</v>
      </c>
      <c r="AS251" s="36">
        <v>-70.268524429818569</v>
      </c>
      <c r="AT251" s="36">
        <v>0</v>
      </c>
      <c r="AU251" s="36">
        <v>-70.087970617354074</v>
      </c>
      <c r="AV251" s="36">
        <v>0</v>
      </c>
      <c r="AW251" s="36">
        <v>-69.900251852390682</v>
      </c>
      <c r="AX251" s="36">
        <v>0</v>
      </c>
      <c r="AY251" s="36">
        <v>-69.704866442063576</v>
      </c>
      <c r="AZ251" s="36">
        <v>0</v>
      </c>
      <c r="BA251" s="36">
        <v>-69.503619817706465</v>
      </c>
      <c r="BB251" s="36" t="s">
        <v>43</v>
      </c>
      <c r="BC251" s="28"/>
    </row>
    <row r="252" spans="1:55" s="30" customFormat="1" x14ac:dyDescent="0.25">
      <c r="A252" s="32" t="s">
        <v>412</v>
      </c>
      <c r="B252" s="33" t="s">
        <v>413</v>
      </c>
      <c r="C252" s="34" t="s">
        <v>40</v>
      </c>
      <c r="D252" s="35">
        <f t="shared" ref="D252:Z252" si="282">D251+D250</f>
        <v>42.257996940000567</v>
      </c>
      <c r="E252" s="35">
        <f t="shared" si="282"/>
        <v>113.03099975799958</v>
      </c>
      <c r="F252" s="35">
        <f t="shared" si="282"/>
        <v>24.924141313444466</v>
      </c>
      <c r="G252" s="35">
        <f t="shared" si="282"/>
        <v>7.5795191682563754</v>
      </c>
      <c r="H252" s="35">
        <f t="shared" si="282"/>
        <v>132.83480859693154</v>
      </c>
      <c r="I252" s="35">
        <f t="shared" si="282"/>
        <v>12.429610278491268</v>
      </c>
      <c r="J252" s="35">
        <f t="shared" si="282"/>
        <v>7.502571278790839</v>
      </c>
      <c r="K252" s="35">
        <f t="shared" si="282"/>
        <v>26.037731202411074</v>
      </c>
      <c r="L252" s="35">
        <f t="shared" si="282"/>
        <v>128.8350269668928</v>
      </c>
      <c r="M252" s="35">
        <f>M251+M250</f>
        <v>35.612558041782307</v>
      </c>
      <c r="N252" s="35">
        <f t="shared" si="282"/>
        <v>2.0364311202343686</v>
      </c>
      <c r="O252" s="35">
        <f>O251+O250</f>
        <v>66.705580312068463</v>
      </c>
      <c r="P252" s="35">
        <f t="shared" si="282"/>
        <v>6.8175383948410229</v>
      </c>
      <c r="Q252" s="35">
        <f>Q251+Q250</f>
        <v>60.116492469254794</v>
      </c>
      <c r="R252" s="35">
        <f t="shared" si="282"/>
        <v>46.453207624621399</v>
      </c>
      <c r="S252" s="35">
        <f>S251+S250</f>
        <v>80.291784796822242</v>
      </c>
      <c r="T252" s="35">
        <f t="shared" si="282"/>
        <v>56.542691200076575</v>
      </c>
      <c r="U252" s="35">
        <f>U251+U250</f>
        <v>121.79567203431698</v>
      </c>
      <c r="V252" s="35">
        <f t="shared" si="282"/>
        <v>46.471734196448949</v>
      </c>
      <c r="W252" s="35">
        <f>W251+W250</f>
        <v>111.30776036261038</v>
      </c>
      <c r="X252" s="35">
        <f t="shared" si="282"/>
        <v>41.729148779081299</v>
      </c>
      <c r="Y252" s="35">
        <f>Y251+Y250</f>
        <v>84.022546983307137</v>
      </c>
      <c r="Z252" s="35">
        <f t="shared" si="282"/>
        <v>4.8948392170161696</v>
      </c>
      <c r="AA252" s="34" t="s">
        <v>43</v>
      </c>
      <c r="AB252" s="34" t="s">
        <v>43</v>
      </c>
      <c r="AD252" s="31"/>
      <c r="AE252" s="36">
        <v>0</v>
      </c>
      <c r="AF252" s="36">
        <v>0</v>
      </c>
      <c r="AG252" s="36">
        <v>0</v>
      </c>
      <c r="AH252" s="36">
        <v>0</v>
      </c>
      <c r="AI252" s="36">
        <v>0</v>
      </c>
      <c r="AJ252" s="36">
        <v>0</v>
      </c>
      <c r="AK252" s="36">
        <v>0</v>
      </c>
      <c r="AL252" s="36">
        <v>0</v>
      </c>
      <c r="AM252" s="36">
        <v>6.7471936404217558E-5</v>
      </c>
      <c r="AN252" s="36">
        <v>0</v>
      </c>
      <c r="AO252" s="36">
        <v>-70.270408476166608</v>
      </c>
      <c r="AP252" s="36">
        <v>0</v>
      </c>
      <c r="AQ252" s="36">
        <v>-70.268524429818569</v>
      </c>
      <c r="AR252" s="36">
        <v>0</v>
      </c>
      <c r="AS252" s="36">
        <v>-70.087970617354074</v>
      </c>
      <c r="AT252" s="36">
        <v>0</v>
      </c>
      <c r="AU252" s="36">
        <v>-69.900251852390682</v>
      </c>
      <c r="AV252" s="36">
        <v>0</v>
      </c>
      <c r="AW252" s="36">
        <v>-69.704866442063576</v>
      </c>
      <c r="AX252" s="36">
        <v>0</v>
      </c>
      <c r="AY252" s="36">
        <v>-69.503619817706465</v>
      </c>
      <c r="AZ252" s="36">
        <v>0</v>
      </c>
      <c r="BA252" s="36">
        <v>-53.983665178864555</v>
      </c>
      <c r="BB252" s="36" t="s">
        <v>43</v>
      </c>
      <c r="BC252" s="28"/>
    </row>
    <row r="253" spans="1:55" s="30" customFormat="1" x14ac:dyDescent="0.25">
      <c r="A253" s="32" t="s">
        <v>414</v>
      </c>
      <c r="B253" s="33" t="s">
        <v>132</v>
      </c>
      <c r="C253" s="34" t="s">
        <v>43</v>
      </c>
      <c r="D253" s="34" t="s">
        <v>43</v>
      </c>
      <c r="E253" s="34" t="s">
        <v>43</v>
      </c>
      <c r="F253" s="34" t="s">
        <v>43</v>
      </c>
      <c r="G253" s="34" t="s">
        <v>43</v>
      </c>
      <c r="H253" s="34" t="s">
        <v>43</v>
      </c>
      <c r="I253" s="34" t="s">
        <v>43</v>
      </c>
      <c r="J253" s="34" t="s">
        <v>43</v>
      </c>
      <c r="K253" s="34" t="s">
        <v>43</v>
      </c>
      <c r="L253" s="34" t="s">
        <v>43</v>
      </c>
      <c r="M253" s="34" t="s">
        <v>43</v>
      </c>
      <c r="N253" s="34" t="s">
        <v>43</v>
      </c>
      <c r="O253" s="34" t="s">
        <v>43</v>
      </c>
      <c r="P253" s="34" t="s">
        <v>43</v>
      </c>
      <c r="Q253" s="34" t="s">
        <v>43</v>
      </c>
      <c r="R253" s="34" t="s">
        <v>43</v>
      </c>
      <c r="S253" s="34" t="s">
        <v>43</v>
      </c>
      <c r="T253" s="34" t="s">
        <v>43</v>
      </c>
      <c r="U253" s="34" t="s">
        <v>43</v>
      </c>
      <c r="V253" s="34" t="s">
        <v>43</v>
      </c>
      <c r="W253" s="34" t="s">
        <v>43</v>
      </c>
      <c r="X253" s="34" t="s">
        <v>43</v>
      </c>
      <c r="Y253" s="34" t="s">
        <v>43</v>
      </c>
      <c r="Z253" s="34" t="s">
        <v>43</v>
      </c>
      <c r="AA253" s="34" t="s">
        <v>43</v>
      </c>
      <c r="AB253" s="34" t="s">
        <v>43</v>
      </c>
      <c r="AD253" s="31"/>
      <c r="AE253" s="36" t="s">
        <v>43</v>
      </c>
      <c r="AF253" s="36" t="s">
        <v>43</v>
      </c>
      <c r="AG253" s="36" t="s">
        <v>43</v>
      </c>
      <c r="AH253" s="36" t="s">
        <v>43</v>
      </c>
      <c r="AI253" s="36" t="s">
        <v>43</v>
      </c>
      <c r="AJ253" s="36" t="s">
        <v>43</v>
      </c>
      <c r="AK253" s="36" t="s">
        <v>43</v>
      </c>
      <c r="AL253" s="36" t="s">
        <v>43</v>
      </c>
      <c r="AM253" s="36" t="s">
        <v>43</v>
      </c>
      <c r="AN253" s="36" t="s">
        <v>43</v>
      </c>
      <c r="AO253" s="36" t="s">
        <v>43</v>
      </c>
      <c r="AP253" s="36" t="s">
        <v>43</v>
      </c>
      <c r="AQ253" s="36" t="s">
        <v>43</v>
      </c>
      <c r="AR253" s="36" t="s">
        <v>43</v>
      </c>
      <c r="AS253" s="36" t="s">
        <v>43</v>
      </c>
      <c r="AT253" s="36" t="s">
        <v>43</v>
      </c>
      <c r="AU253" s="36" t="s">
        <v>43</v>
      </c>
      <c r="AV253" s="36" t="s">
        <v>43</v>
      </c>
      <c r="AW253" s="36" t="s">
        <v>43</v>
      </c>
      <c r="AX253" s="36" t="s">
        <v>43</v>
      </c>
      <c r="AY253" s="36" t="s">
        <v>43</v>
      </c>
      <c r="AZ253" s="36" t="s">
        <v>43</v>
      </c>
      <c r="BA253" s="36" t="s">
        <v>43</v>
      </c>
      <c r="BB253" s="36" t="s">
        <v>43</v>
      </c>
      <c r="BC253" s="28"/>
    </row>
    <row r="254" spans="1:55" s="7" customFormat="1" x14ac:dyDescent="0.25">
      <c r="A254" s="37" t="s">
        <v>415</v>
      </c>
      <c r="B254" s="44" t="s">
        <v>416</v>
      </c>
      <c r="C254" s="39" t="s">
        <v>40</v>
      </c>
      <c r="D254" s="35">
        <f>D265+D281</f>
        <v>2709.9619467294001</v>
      </c>
      <c r="E254" s="35">
        <f t="shared" ref="E254:Z254" si="283">E265+E281</f>
        <v>3553.8065826974012</v>
      </c>
      <c r="F254" s="35">
        <f t="shared" si="283"/>
        <v>2827.7517320000002</v>
      </c>
      <c r="G254" s="35">
        <f t="shared" si="283"/>
        <v>3220.3332845421105</v>
      </c>
      <c r="H254" s="35">
        <f t="shared" si="283"/>
        <v>2465.6360079999999</v>
      </c>
      <c r="I254" s="35">
        <f t="shared" si="283"/>
        <v>2938.459426862109</v>
      </c>
      <c r="J254" s="35">
        <f t="shared" si="283"/>
        <v>1796.1875927897452</v>
      </c>
      <c r="K254" s="35">
        <f t="shared" si="283"/>
        <v>1695.0448980125134</v>
      </c>
      <c r="L254" s="35">
        <f>L265+L281+L271</f>
        <v>2067.7221948409124</v>
      </c>
      <c r="M254" s="35">
        <f t="shared" si="283"/>
        <v>1684.2867520723942</v>
      </c>
      <c r="N254" s="35">
        <f>N265+N281+N271</f>
        <v>783.9721319726616</v>
      </c>
      <c r="O254" s="35">
        <f t="shared" si="283"/>
        <v>1633.3392672158641</v>
      </c>
      <c r="P254" s="35">
        <f t="shared" si="283"/>
        <v>671.70094553462582</v>
      </c>
      <c r="Q254" s="35">
        <f t="shared" si="283"/>
        <v>1556.0110438269107</v>
      </c>
      <c r="R254" s="35">
        <f t="shared" si="283"/>
        <v>657.15874733518342</v>
      </c>
      <c r="S254" s="35">
        <f t="shared" si="283"/>
        <v>1519.9595921688717</v>
      </c>
      <c r="T254" s="35">
        <f t="shared" si="283"/>
        <v>676.07386278030913</v>
      </c>
      <c r="U254" s="35">
        <f t="shared" si="283"/>
        <v>1483.2664162310925</v>
      </c>
      <c r="V254" s="35">
        <f t="shared" si="283"/>
        <v>650.08581014983804</v>
      </c>
      <c r="W254" s="35">
        <f t="shared" si="283"/>
        <v>1445.4724450151793</v>
      </c>
      <c r="X254" s="35">
        <f t="shared" si="283"/>
        <v>626.08066897746562</v>
      </c>
      <c r="Y254" s="35">
        <f t="shared" si="283"/>
        <v>1406.5446546627884</v>
      </c>
      <c r="Z254" s="35">
        <f t="shared" si="283"/>
        <v>596.44450063093439</v>
      </c>
      <c r="AA254" s="34" t="s">
        <v>43</v>
      </c>
      <c r="AB254" s="34" t="s">
        <v>43</v>
      </c>
      <c r="AD254" s="35">
        <f>AD265+AD281+AD271</f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-35.272488366724701</v>
      </c>
      <c r="AN254" s="36">
        <v>0</v>
      </c>
      <c r="AO254" s="36">
        <v>19.697184131932545</v>
      </c>
      <c r="AP254" s="36">
        <v>0</v>
      </c>
      <c r="AQ254" s="36">
        <v>9.6971841319316354</v>
      </c>
      <c r="AR254" s="36">
        <v>0</v>
      </c>
      <c r="AS254" s="36">
        <v>9.6971841319316354</v>
      </c>
      <c r="AT254" s="36">
        <v>0</v>
      </c>
      <c r="AU254" s="36">
        <v>9.6971841319316354</v>
      </c>
      <c r="AV254" s="36">
        <v>0</v>
      </c>
      <c r="AW254" s="36">
        <v>9.6971841319316354</v>
      </c>
      <c r="AX254" s="36">
        <v>0</v>
      </c>
      <c r="AY254" s="36">
        <v>9.6971841319316354</v>
      </c>
      <c r="AZ254" s="36">
        <v>0</v>
      </c>
      <c r="BA254" s="36">
        <v>4.6971841319316354</v>
      </c>
      <c r="BB254" s="36" t="s">
        <v>43</v>
      </c>
      <c r="BC254" s="28"/>
    </row>
    <row r="255" spans="1:55" s="7" customFormat="1" ht="15.75" customHeight="1" x14ac:dyDescent="0.25">
      <c r="A255" s="37" t="s">
        <v>417</v>
      </c>
      <c r="B255" s="43" t="s">
        <v>418</v>
      </c>
      <c r="C255" s="39" t="s">
        <v>40</v>
      </c>
      <c r="D255" s="35" t="s">
        <v>43</v>
      </c>
      <c r="E255" s="35" t="s">
        <v>43</v>
      </c>
      <c r="F255" s="35" t="s">
        <v>43</v>
      </c>
      <c r="G255" s="35" t="s">
        <v>43</v>
      </c>
      <c r="H255" s="35" t="s">
        <v>43</v>
      </c>
      <c r="I255" s="35" t="s">
        <v>43</v>
      </c>
      <c r="J255" s="35" t="s">
        <v>43</v>
      </c>
      <c r="K255" s="35" t="s">
        <v>43</v>
      </c>
      <c r="L255" s="35" t="s">
        <v>43</v>
      </c>
      <c r="M255" s="35" t="s">
        <v>43</v>
      </c>
      <c r="N255" s="35" t="s">
        <v>43</v>
      </c>
      <c r="O255" s="35" t="s">
        <v>43</v>
      </c>
      <c r="P255" s="35" t="s">
        <v>43</v>
      </c>
      <c r="Q255" s="35" t="s">
        <v>43</v>
      </c>
      <c r="R255" s="35" t="s">
        <v>43</v>
      </c>
      <c r="S255" s="35" t="s">
        <v>43</v>
      </c>
      <c r="T255" s="35" t="s">
        <v>43</v>
      </c>
      <c r="U255" s="35" t="s">
        <v>43</v>
      </c>
      <c r="V255" s="35" t="s">
        <v>43</v>
      </c>
      <c r="W255" s="35" t="s">
        <v>43</v>
      </c>
      <c r="X255" s="35" t="s">
        <v>43</v>
      </c>
      <c r="Y255" s="35" t="s">
        <v>43</v>
      </c>
      <c r="Z255" s="35" t="s">
        <v>43</v>
      </c>
      <c r="AA255" s="35" t="s">
        <v>43</v>
      </c>
      <c r="AB255" s="35" t="s">
        <v>43</v>
      </c>
      <c r="AD255" s="40"/>
      <c r="AE255" s="36" t="s">
        <v>43</v>
      </c>
      <c r="AF255" s="36" t="s">
        <v>43</v>
      </c>
      <c r="AG255" s="36" t="s">
        <v>43</v>
      </c>
      <c r="AH255" s="36" t="s">
        <v>43</v>
      </c>
      <c r="AI255" s="36" t="s">
        <v>43</v>
      </c>
      <c r="AJ255" s="36" t="s">
        <v>43</v>
      </c>
      <c r="AK255" s="36" t="s">
        <v>43</v>
      </c>
      <c r="AL255" s="36" t="s">
        <v>43</v>
      </c>
      <c r="AM255" s="36" t="s">
        <v>43</v>
      </c>
      <c r="AN255" s="36" t="s">
        <v>43</v>
      </c>
      <c r="AO255" s="36" t="s">
        <v>43</v>
      </c>
      <c r="AP255" s="36" t="s">
        <v>43</v>
      </c>
      <c r="AQ255" s="36" t="s">
        <v>43</v>
      </c>
      <c r="AR255" s="36" t="s">
        <v>43</v>
      </c>
      <c r="AS255" s="36" t="s">
        <v>43</v>
      </c>
      <c r="AT255" s="36" t="s">
        <v>43</v>
      </c>
      <c r="AU255" s="36" t="s">
        <v>43</v>
      </c>
      <c r="AV255" s="36" t="s">
        <v>43</v>
      </c>
      <c r="AW255" s="36" t="s">
        <v>43</v>
      </c>
      <c r="AX255" s="36" t="s">
        <v>43</v>
      </c>
      <c r="AY255" s="36" t="s">
        <v>43</v>
      </c>
      <c r="AZ255" s="36" t="s">
        <v>43</v>
      </c>
      <c r="BA255" s="36" t="s">
        <v>43</v>
      </c>
      <c r="BB255" s="36" t="s">
        <v>43</v>
      </c>
      <c r="BC255" s="28"/>
    </row>
    <row r="256" spans="1:55" s="7" customFormat="1" ht="15.75" customHeight="1" x14ac:dyDescent="0.25">
      <c r="A256" s="37" t="s">
        <v>419</v>
      </c>
      <c r="B256" s="45" t="s">
        <v>420</v>
      </c>
      <c r="C256" s="39" t="s">
        <v>40</v>
      </c>
      <c r="D256" s="35" t="s">
        <v>43</v>
      </c>
      <c r="E256" s="35" t="s">
        <v>43</v>
      </c>
      <c r="F256" s="35" t="s">
        <v>43</v>
      </c>
      <c r="G256" s="35" t="s">
        <v>43</v>
      </c>
      <c r="H256" s="35" t="s">
        <v>43</v>
      </c>
      <c r="I256" s="35" t="s">
        <v>43</v>
      </c>
      <c r="J256" s="35" t="s">
        <v>43</v>
      </c>
      <c r="K256" s="35" t="s">
        <v>43</v>
      </c>
      <c r="L256" s="35" t="s">
        <v>43</v>
      </c>
      <c r="M256" s="35" t="s">
        <v>43</v>
      </c>
      <c r="N256" s="35" t="s">
        <v>43</v>
      </c>
      <c r="O256" s="35" t="s">
        <v>43</v>
      </c>
      <c r="P256" s="35" t="s">
        <v>43</v>
      </c>
      <c r="Q256" s="35" t="s">
        <v>43</v>
      </c>
      <c r="R256" s="35" t="s">
        <v>43</v>
      </c>
      <c r="S256" s="35" t="s">
        <v>43</v>
      </c>
      <c r="T256" s="35" t="s">
        <v>43</v>
      </c>
      <c r="U256" s="35" t="s">
        <v>43</v>
      </c>
      <c r="V256" s="35" t="s">
        <v>43</v>
      </c>
      <c r="W256" s="35" t="s">
        <v>43</v>
      </c>
      <c r="X256" s="35" t="s">
        <v>43</v>
      </c>
      <c r="Y256" s="35" t="s">
        <v>43</v>
      </c>
      <c r="Z256" s="35" t="s">
        <v>43</v>
      </c>
      <c r="AA256" s="35" t="s">
        <v>43</v>
      </c>
      <c r="AB256" s="35" t="s">
        <v>43</v>
      </c>
      <c r="AD256" s="40"/>
      <c r="AE256" s="36" t="s">
        <v>43</v>
      </c>
      <c r="AF256" s="36" t="s">
        <v>43</v>
      </c>
      <c r="AG256" s="36" t="s">
        <v>43</v>
      </c>
      <c r="AH256" s="36" t="s">
        <v>43</v>
      </c>
      <c r="AI256" s="36" t="s">
        <v>43</v>
      </c>
      <c r="AJ256" s="36" t="s">
        <v>43</v>
      </c>
      <c r="AK256" s="36" t="s">
        <v>43</v>
      </c>
      <c r="AL256" s="36" t="s">
        <v>43</v>
      </c>
      <c r="AM256" s="36" t="s">
        <v>43</v>
      </c>
      <c r="AN256" s="36" t="s">
        <v>43</v>
      </c>
      <c r="AO256" s="36" t="s">
        <v>43</v>
      </c>
      <c r="AP256" s="36" t="s">
        <v>43</v>
      </c>
      <c r="AQ256" s="36" t="s">
        <v>43</v>
      </c>
      <c r="AR256" s="36" t="s">
        <v>43</v>
      </c>
      <c r="AS256" s="36" t="s">
        <v>43</v>
      </c>
      <c r="AT256" s="36" t="s">
        <v>43</v>
      </c>
      <c r="AU256" s="36" t="s">
        <v>43</v>
      </c>
      <c r="AV256" s="36" t="s">
        <v>43</v>
      </c>
      <c r="AW256" s="36" t="s">
        <v>43</v>
      </c>
      <c r="AX256" s="36" t="s">
        <v>43</v>
      </c>
      <c r="AY256" s="36" t="s">
        <v>43</v>
      </c>
      <c r="AZ256" s="36" t="s">
        <v>43</v>
      </c>
      <c r="BA256" s="36" t="s">
        <v>43</v>
      </c>
      <c r="BB256" s="36" t="s">
        <v>43</v>
      </c>
      <c r="BC256" s="28"/>
    </row>
    <row r="257" spans="1:55" s="7" customFormat="1" ht="31.5" customHeight="1" x14ac:dyDescent="0.25">
      <c r="A257" s="37" t="s">
        <v>421</v>
      </c>
      <c r="B257" s="45" t="s">
        <v>422</v>
      </c>
      <c r="C257" s="39" t="s">
        <v>40</v>
      </c>
      <c r="D257" s="35" t="s">
        <v>43</v>
      </c>
      <c r="E257" s="35" t="s">
        <v>43</v>
      </c>
      <c r="F257" s="35" t="s">
        <v>43</v>
      </c>
      <c r="G257" s="35" t="s">
        <v>43</v>
      </c>
      <c r="H257" s="35" t="s">
        <v>43</v>
      </c>
      <c r="I257" s="35" t="s">
        <v>43</v>
      </c>
      <c r="J257" s="35" t="s">
        <v>43</v>
      </c>
      <c r="K257" s="35" t="s">
        <v>43</v>
      </c>
      <c r="L257" s="35" t="s">
        <v>43</v>
      </c>
      <c r="M257" s="35" t="s">
        <v>43</v>
      </c>
      <c r="N257" s="35" t="s">
        <v>43</v>
      </c>
      <c r="O257" s="35" t="s">
        <v>43</v>
      </c>
      <c r="P257" s="35" t="s">
        <v>43</v>
      </c>
      <c r="Q257" s="35" t="s">
        <v>43</v>
      </c>
      <c r="R257" s="35" t="s">
        <v>43</v>
      </c>
      <c r="S257" s="35" t="s">
        <v>43</v>
      </c>
      <c r="T257" s="35" t="s">
        <v>43</v>
      </c>
      <c r="U257" s="35" t="s">
        <v>43</v>
      </c>
      <c r="V257" s="35" t="s">
        <v>43</v>
      </c>
      <c r="W257" s="35" t="s">
        <v>43</v>
      </c>
      <c r="X257" s="35" t="s">
        <v>43</v>
      </c>
      <c r="Y257" s="35" t="s">
        <v>43</v>
      </c>
      <c r="Z257" s="35" t="s">
        <v>43</v>
      </c>
      <c r="AA257" s="35" t="s">
        <v>43</v>
      </c>
      <c r="AB257" s="35" t="s">
        <v>43</v>
      </c>
      <c r="AD257" s="40"/>
      <c r="AE257" s="36" t="s">
        <v>43</v>
      </c>
      <c r="AF257" s="36" t="s">
        <v>43</v>
      </c>
      <c r="AG257" s="36" t="s">
        <v>43</v>
      </c>
      <c r="AH257" s="36" t="s">
        <v>43</v>
      </c>
      <c r="AI257" s="36" t="s">
        <v>43</v>
      </c>
      <c r="AJ257" s="36" t="s">
        <v>43</v>
      </c>
      <c r="AK257" s="36" t="s">
        <v>43</v>
      </c>
      <c r="AL257" s="36" t="s">
        <v>43</v>
      </c>
      <c r="AM257" s="36" t="s">
        <v>43</v>
      </c>
      <c r="AN257" s="36" t="s">
        <v>43</v>
      </c>
      <c r="AO257" s="36" t="s">
        <v>43</v>
      </c>
      <c r="AP257" s="36" t="s">
        <v>43</v>
      </c>
      <c r="AQ257" s="36" t="s">
        <v>43</v>
      </c>
      <c r="AR257" s="36" t="s">
        <v>43</v>
      </c>
      <c r="AS257" s="36" t="s">
        <v>43</v>
      </c>
      <c r="AT257" s="36" t="s">
        <v>43</v>
      </c>
      <c r="AU257" s="36" t="s">
        <v>43</v>
      </c>
      <c r="AV257" s="36" t="s">
        <v>43</v>
      </c>
      <c r="AW257" s="36" t="s">
        <v>43</v>
      </c>
      <c r="AX257" s="36" t="s">
        <v>43</v>
      </c>
      <c r="AY257" s="36" t="s">
        <v>43</v>
      </c>
      <c r="AZ257" s="36" t="s">
        <v>43</v>
      </c>
      <c r="BA257" s="36" t="s">
        <v>43</v>
      </c>
      <c r="BB257" s="36" t="s">
        <v>43</v>
      </c>
      <c r="BC257" s="28"/>
    </row>
    <row r="258" spans="1:55" s="7" customFormat="1" ht="15.75" customHeight="1" x14ac:dyDescent="0.25">
      <c r="A258" s="37" t="s">
        <v>423</v>
      </c>
      <c r="B258" s="46" t="s">
        <v>420</v>
      </c>
      <c r="C258" s="39" t="s">
        <v>40</v>
      </c>
      <c r="D258" s="35" t="s">
        <v>43</v>
      </c>
      <c r="E258" s="35" t="s">
        <v>43</v>
      </c>
      <c r="F258" s="35" t="s">
        <v>43</v>
      </c>
      <c r="G258" s="35" t="s">
        <v>43</v>
      </c>
      <c r="H258" s="35" t="s">
        <v>43</v>
      </c>
      <c r="I258" s="35" t="s">
        <v>43</v>
      </c>
      <c r="J258" s="35" t="s">
        <v>43</v>
      </c>
      <c r="K258" s="35" t="s">
        <v>43</v>
      </c>
      <c r="L258" s="35" t="s">
        <v>43</v>
      </c>
      <c r="M258" s="35" t="s">
        <v>43</v>
      </c>
      <c r="N258" s="35" t="s">
        <v>43</v>
      </c>
      <c r="O258" s="35" t="s">
        <v>43</v>
      </c>
      <c r="P258" s="35" t="s">
        <v>43</v>
      </c>
      <c r="Q258" s="35" t="s">
        <v>43</v>
      </c>
      <c r="R258" s="35" t="s">
        <v>43</v>
      </c>
      <c r="S258" s="35" t="s">
        <v>43</v>
      </c>
      <c r="T258" s="35" t="s">
        <v>43</v>
      </c>
      <c r="U258" s="35" t="s">
        <v>43</v>
      </c>
      <c r="V258" s="35" t="s">
        <v>43</v>
      </c>
      <c r="W258" s="35" t="s">
        <v>43</v>
      </c>
      <c r="X258" s="35" t="s">
        <v>43</v>
      </c>
      <c r="Y258" s="35" t="s">
        <v>43</v>
      </c>
      <c r="Z258" s="35" t="s">
        <v>43</v>
      </c>
      <c r="AA258" s="35" t="s">
        <v>43</v>
      </c>
      <c r="AB258" s="35" t="s">
        <v>43</v>
      </c>
      <c r="AD258" s="40"/>
      <c r="AE258" s="36" t="s">
        <v>43</v>
      </c>
      <c r="AF258" s="36" t="s">
        <v>43</v>
      </c>
      <c r="AG258" s="36" t="s">
        <v>43</v>
      </c>
      <c r="AH258" s="36" t="s">
        <v>43</v>
      </c>
      <c r="AI258" s="36" t="s">
        <v>43</v>
      </c>
      <c r="AJ258" s="36" t="s">
        <v>43</v>
      </c>
      <c r="AK258" s="36" t="s">
        <v>43</v>
      </c>
      <c r="AL258" s="36" t="s">
        <v>43</v>
      </c>
      <c r="AM258" s="36" t="s">
        <v>43</v>
      </c>
      <c r="AN258" s="36" t="s">
        <v>43</v>
      </c>
      <c r="AO258" s="36" t="s">
        <v>43</v>
      </c>
      <c r="AP258" s="36" t="s">
        <v>43</v>
      </c>
      <c r="AQ258" s="36" t="s">
        <v>43</v>
      </c>
      <c r="AR258" s="36" t="s">
        <v>43</v>
      </c>
      <c r="AS258" s="36" t="s">
        <v>43</v>
      </c>
      <c r="AT258" s="36" t="s">
        <v>43</v>
      </c>
      <c r="AU258" s="36" t="s">
        <v>43</v>
      </c>
      <c r="AV258" s="36" t="s">
        <v>43</v>
      </c>
      <c r="AW258" s="36" t="s">
        <v>43</v>
      </c>
      <c r="AX258" s="36" t="s">
        <v>43</v>
      </c>
      <c r="AY258" s="36" t="s">
        <v>43</v>
      </c>
      <c r="AZ258" s="36" t="s">
        <v>43</v>
      </c>
      <c r="BA258" s="36" t="s">
        <v>43</v>
      </c>
      <c r="BB258" s="36" t="s">
        <v>43</v>
      </c>
      <c r="BC258" s="28"/>
    </row>
    <row r="259" spans="1:55" s="7" customFormat="1" ht="31.5" customHeight="1" x14ac:dyDescent="0.25">
      <c r="A259" s="37" t="s">
        <v>424</v>
      </c>
      <c r="B259" s="45" t="s">
        <v>47</v>
      </c>
      <c r="C259" s="39" t="s">
        <v>40</v>
      </c>
      <c r="D259" s="35" t="s">
        <v>43</v>
      </c>
      <c r="E259" s="35" t="s">
        <v>43</v>
      </c>
      <c r="F259" s="35" t="s">
        <v>43</v>
      </c>
      <c r="G259" s="35" t="s">
        <v>43</v>
      </c>
      <c r="H259" s="35" t="s">
        <v>43</v>
      </c>
      <c r="I259" s="35" t="s">
        <v>43</v>
      </c>
      <c r="J259" s="35" t="s">
        <v>43</v>
      </c>
      <c r="K259" s="35" t="s">
        <v>43</v>
      </c>
      <c r="L259" s="35" t="s">
        <v>43</v>
      </c>
      <c r="M259" s="35" t="s">
        <v>43</v>
      </c>
      <c r="N259" s="35" t="s">
        <v>43</v>
      </c>
      <c r="O259" s="35" t="s">
        <v>43</v>
      </c>
      <c r="P259" s="35" t="s">
        <v>43</v>
      </c>
      <c r="Q259" s="35" t="s">
        <v>43</v>
      </c>
      <c r="R259" s="35" t="s">
        <v>43</v>
      </c>
      <c r="S259" s="35" t="s">
        <v>43</v>
      </c>
      <c r="T259" s="35" t="s">
        <v>43</v>
      </c>
      <c r="U259" s="35" t="s">
        <v>43</v>
      </c>
      <c r="V259" s="35" t="s">
        <v>43</v>
      </c>
      <c r="W259" s="35" t="s">
        <v>43</v>
      </c>
      <c r="X259" s="35" t="s">
        <v>43</v>
      </c>
      <c r="Y259" s="35" t="s">
        <v>43</v>
      </c>
      <c r="Z259" s="35" t="s">
        <v>43</v>
      </c>
      <c r="AA259" s="35" t="s">
        <v>43</v>
      </c>
      <c r="AB259" s="35" t="s">
        <v>43</v>
      </c>
      <c r="AD259" s="40"/>
      <c r="AE259" s="36" t="s">
        <v>43</v>
      </c>
      <c r="AF259" s="36" t="s">
        <v>43</v>
      </c>
      <c r="AG259" s="36" t="s">
        <v>43</v>
      </c>
      <c r="AH259" s="36" t="s">
        <v>43</v>
      </c>
      <c r="AI259" s="36" t="s">
        <v>43</v>
      </c>
      <c r="AJ259" s="36" t="s">
        <v>43</v>
      </c>
      <c r="AK259" s="36" t="s">
        <v>43</v>
      </c>
      <c r="AL259" s="36" t="s">
        <v>43</v>
      </c>
      <c r="AM259" s="36" t="s">
        <v>43</v>
      </c>
      <c r="AN259" s="36" t="s">
        <v>43</v>
      </c>
      <c r="AO259" s="36" t="s">
        <v>43</v>
      </c>
      <c r="AP259" s="36" t="s">
        <v>43</v>
      </c>
      <c r="AQ259" s="36" t="s">
        <v>43</v>
      </c>
      <c r="AR259" s="36" t="s">
        <v>43</v>
      </c>
      <c r="AS259" s="36" t="s">
        <v>43</v>
      </c>
      <c r="AT259" s="36" t="s">
        <v>43</v>
      </c>
      <c r="AU259" s="36" t="s">
        <v>43</v>
      </c>
      <c r="AV259" s="36" t="s">
        <v>43</v>
      </c>
      <c r="AW259" s="36" t="s">
        <v>43</v>
      </c>
      <c r="AX259" s="36" t="s">
        <v>43</v>
      </c>
      <c r="AY259" s="36" t="s">
        <v>43</v>
      </c>
      <c r="AZ259" s="36" t="s">
        <v>43</v>
      </c>
      <c r="BA259" s="36" t="s">
        <v>43</v>
      </c>
      <c r="BB259" s="36" t="s">
        <v>43</v>
      </c>
      <c r="BC259" s="28"/>
    </row>
    <row r="260" spans="1:55" s="7" customFormat="1" ht="15.75" customHeight="1" x14ac:dyDescent="0.25">
      <c r="A260" s="37" t="s">
        <v>425</v>
      </c>
      <c r="B260" s="46" t="s">
        <v>420</v>
      </c>
      <c r="C260" s="39" t="s">
        <v>40</v>
      </c>
      <c r="D260" s="35" t="s">
        <v>43</v>
      </c>
      <c r="E260" s="35" t="s">
        <v>43</v>
      </c>
      <c r="F260" s="35" t="s">
        <v>43</v>
      </c>
      <c r="G260" s="35" t="s">
        <v>43</v>
      </c>
      <c r="H260" s="35" t="s">
        <v>43</v>
      </c>
      <c r="I260" s="35" t="s">
        <v>43</v>
      </c>
      <c r="J260" s="35" t="s">
        <v>43</v>
      </c>
      <c r="K260" s="35" t="s">
        <v>43</v>
      </c>
      <c r="L260" s="35" t="s">
        <v>43</v>
      </c>
      <c r="M260" s="35" t="s">
        <v>43</v>
      </c>
      <c r="N260" s="35" t="s">
        <v>43</v>
      </c>
      <c r="O260" s="35" t="s">
        <v>43</v>
      </c>
      <c r="P260" s="35" t="s">
        <v>43</v>
      </c>
      <c r="Q260" s="35" t="s">
        <v>43</v>
      </c>
      <c r="R260" s="35" t="s">
        <v>43</v>
      </c>
      <c r="S260" s="35" t="s">
        <v>43</v>
      </c>
      <c r="T260" s="35" t="s">
        <v>43</v>
      </c>
      <c r="U260" s="35" t="s">
        <v>43</v>
      </c>
      <c r="V260" s="35" t="s">
        <v>43</v>
      </c>
      <c r="W260" s="35" t="s">
        <v>43</v>
      </c>
      <c r="X260" s="35" t="s">
        <v>43</v>
      </c>
      <c r="Y260" s="35" t="s">
        <v>43</v>
      </c>
      <c r="Z260" s="35" t="s">
        <v>43</v>
      </c>
      <c r="AA260" s="35" t="s">
        <v>43</v>
      </c>
      <c r="AB260" s="35" t="s">
        <v>43</v>
      </c>
      <c r="AD260" s="40"/>
      <c r="AE260" s="36" t="s">
        <v>43</v>
      </c>
      <c r="AF260" s="36" t="s">
        <v>43</v>
      </c>
      <c r="AG260" s="36" t="s">
        <v>43</v>
      </c>
      <c r="AH260" s="36" t="s">
        <v>43</v>
      </c>
      <c r="AI260" s="36" t="s">
        <v>43</v>
      </c>
      <c r="AJ260" s="36" t="s">
        <v>43</v>
      </c>
      <c r="AK260" s="36" t="s">
        <v>43</v>
      </c>
      <c r="AL260" s="36" t="s">
        <v>43</v>
      </c>
      <c r="AM260" s="36" t="s">
        <v>43</v>
      </c>
      <c r="AN260" s="36" t="s">
        <v>43</v>
      </c>
      <c r="AO260" s="36" t="s">
        <v>43</v>
      </c>
      <c r="AP260" s="36" t="s">
        <v>43</v>
      </c>
      <c r="AQ260" s="36" t="s">
        <v>43</v>
      </c>
      <c r="AR260" s="36" t="s">
        <v>43</v>
      </c>
      <c r="AS260" s="36" t="s">
        <v>43</v>
      </c>
      <c r="AT260" s="36" t="s">
        <v>43</v>
      </c>
      <c r="AU260" s="36" t="s">
        <v>43</v>
      </c>
      <c r="AV260" s="36" t="s">
        <v>43</v>
      </c>
      <c r="AW260" s="36" t="s">
        <v>43</v>
      </c>
      <c r="AX260" s="36" t="s">
        <v>43</v>
      </c>
      <c r="AY260" s="36" t="s">
        <v>43</v>
      </c>
      <c r="AZ260" s="36" t="s">
        <v>43</v>
      </c>
      <c r="BA260" s="36" t="s">
        <v>43</v>
      </c>
      <c r="BB260" s="36" t="s">
        <v>43</v>
      </c>
      <c r="BC260" s="28"/>
    </row>
    <row r="261" spans="1:55" s="7" customFormat="1" ht="31.5" customHeight="1" x14ac:dyDescent="0.25">
      <c r="A261" s="37" t="s">
        <v>426</v>
      </c>
      <c r="B261" s="45" t="s">
        <v>49</v>
      </c>
      <c r="C261" s="39" t="s">
        <v>40</v>
      </c>
      <c r="D261" s="35" t="s">
        <v>43</v>
      </c>
      <c r="E261" s="35" t="s">
        <v>43</v>
      </c>
      <c r="F261" s="35" t="s">
        <v>43</v>
      </c>
      <c r="G261" s="35" t="s">
        <v>43</v>
      </c>
      <c r="H261" s="35" t="s">
        <v>43</v>
      </c>
      <c r="I261" s="35" t="s">
        <v>43</v>
      </c>
      <c r="J261" s="35" t="s">
        <v>43</v>
      </c>
      <c r="K261" s="35" t="s">
        <v>43</v>
      </c>
      <c r="L261" s="35" t="s">
        <v>43</v>
      </c>
      <c r="M261" s="35" t="s">
        <v>43</v>
      </c>
      <c r="N261" s="35" t="s">
        <v>43</v>
      </c>
      <c r="O261" s="35" t="s">
        <v>43</v>
      </c>
      <c r="P261" s="35" t="s">
        <v>43</v>
      </c>
      <c r="Q261" s="35" t="s">
        <v>43</v>
      </c>
      <c r="R261" s="35" t="s">
        <v>43</v>
      </c>
      <c r="S261" s="35" t="s">
        <v>43</v>
      </c>
      <c r="T261" s="35" t="s">
        <v>43</v>
      </c>
      <c r="U261" s="35" t="s">
        <v>43</v>
      </c>
      <c r="V261" s="35" t="s">
        <v>43</v>
      </c>
      <c r="W261" s="35" t="s">
        <v>43</v>
      </c>
      <c r="X261" s="35" t="s">
        <v>43</v>
      </c>
      <c r="Y261" s="35" t="s">
        <v>43</v>
      </c>
      <c r="Z261" s="35" t="s">
        <v>43</v>
      </c>
      <c r="AA261" s="35" t="s">
        <v>43</v>
      </c>
      <c r="AB261" s="35" t="s">
        <v>43</v>
      </c>
      <c r="AD261" s="40"/>
      <c r="AE261" s="36" t="s">
        <v>43</v>
      </c>
      <c r="AF261" s="36" t="s">
        <v>43</v>
      </c>
      <c r="AG261" s="36" t="s">
        <v>43</v>
      </c>
      <c r="AH261" s="36" t="s">
        <v>43</v>
      </c>
      <c r="AI261" s="36" t="s">
        <v>43</v>
      </c>
      <c r="AJ261" s="36" t="s">
        <v>43</v>
      </c>
      <c r="AK261" s="36" t="s">
        <v>43</v>
      </c>
      <c r="AL261" s="36" t="s">
        <v>43</v>
      </c>
      <c r="AM261" s="36" t="s">
        <v>43</v>
      </c>
      <c r="AN261" s="36" t="s">
        <v>43</v>
      </c>
      <c r="AO261" s="36" t="s">
        <v>43</v>
      </c>
      <c r="AP261" s="36" t="s">
        <v>43</v>
      </c>
      <c r="AQ261" s="36" t="s">
        <v>43</v>
      </c>
      <c r="AR261" s="36" t="s">
        <v>43</v>
      </c>
      <c r="AS261" s="36" t="s">
        <v>43</v>
      </c>
      <c r="AT261" s="36" t="s">
        <v>43</v>
      </c>
      <c r="AU261" s="36" t="s">
        <v>43</v>
      </c>
      <c r="AV261" s="36" t="s">
        <v>43</v>
      </c>
      <c r="AW261" s="36" t="s">
        <v>43</v>
      </c>
      <c r="AX261" s="36" t="s">
        <v>43</v>
      </c>
      <c r="AY261" s="36" t="s">
        <v>43</v>
      </c>
      <c r="AZ261" s="36" t="s">
        <v>43</v>
      </c>
      <c r="BA261" s="36" t="s">
        <v>43</v>
      </c>
      <c r="BB261" s="36" t="s">
        <v>43</v>
      </c>
      <c r="BC261" s="28"/>
    </row>
    <row r="262" spans="1:55" s="7" customFormat="1" ht="15.75" customHeight="1" x14ac:dyDescent="0.25">
      <c r="A262" s="37" t="s">
        <v>427</v>
      </c>
      <c r="B262" s="46" t="s">
        <v>420</v>
      </c>
      <c r="C262" s="39" t="s">
        <v>40</v>
      </c>
      <c r="D262" s="35" t="s">
        <v>43</v>
      </c>
      <c r="E262" s="35" t="s">
        <v>43</v>
      </c>
      <c r="F262" s="35" t="s">
        <v>43</v>
      </c>
      <c r="G262" s="35" t="s">
        <v>43</v>
      </c>
      <c r="H262" s="35" t="s">
        <v>43</v>
      </c>
      <c r="I262" s="35" t="s">
        <v>43</v>
      </c>
      <c r="J262" s="35" t="s">
        <v>43</v>
      </c>
      <c r="K262" s="35" t="s">
        <v>43</v>
      </c>
      <c r="L262" s="35" t="s">
        <v>43</v>
      </c>
      <c r="M262" s="35" t="s">
        <v>43</v>
      </c>
      <c r="N262" s="35" t="s">
        <v>43</v>
      </c>
      <c r="O262" s="35" t="s">
        <v>43</v>
      </c>
      <c r="P262" s="35" t="s">
        <v>43</v>
      </c>
      <c r="Q262" s="35" t="s">
        <v>43</v>
      </c>
      <c r="R262" s="35" t="s">
        <v>43</v>
      </c>
      <c r="S262" s="35" t="s">
        <v>43</v>
      </c>
      <c r="T262" s="35" t="s">
        <v>43</v>
      </c>
      <c r="U262" s="35" t="s">
        <v>43</v>
      </c>
      <c r="V262" s="35" t="s">
        <v>43</v>
      </c>
      <c r="W262" s="35" t="s">
        <v>43</v>
      </c>
      <c r="X262" s="35" t="s">
        <v>43</v>
      </c>
      <c r="Y262" s="35" t="s">
        <v>43</v>
      </c>
      <c r="Z262" s="35" t="s">
        <v>43</v>
      </c>
      <c r="AA262" s="35" t="s">
        <v>43</v>
      </c>
      <c r="AB262" s="35" t="s">
        <v>43</v>
      </c>
      <c r="AD262" s="40"/>
      <c r="AE262" s="36" t="s">
        <v>43</v>
      </c>
      <c r="AF262" s="36" t="s">
        <v>43</v>
      </c>
      <c r="AG262" s="36" t="s">
        <v>43</v>
      </c>
      <c r="AH262" s="36" t="s">
        <v>43</v>
      </c>
      <c r="AI262" s="36" t="s">
        <v>43</v>
      </c>
      <c r="AJ262" s="36" t="s">
        <v>43</v>
      </c>
      <c r="AK262" s="36" t="s">
        <v>43</v>
      </c>
      <c r="AL262" s="36" t="s">
        <v>43</v>
      </c>
      <c r="AM262" s="36" t="s">
        <v>43</v>
      </c>
      <c r="AN262" s="36" t="s">
        <v>43</v>
      </c>
      <c r="AO262" s="36" t="s">
        <v>43</v>
      </c>
      <c r="AP262" s="36" t="s">
        <v>43</v>
      </c>
      <c r="AQ262" s="36" t="s">
        <v>43</v>
      </c>
      <c r="AR262" s="36" t="s">
        <v>43</v>
      </c>
      <c r="AS262" s="36" t="s">
        <v>43</v>
      </c>
      <c r="AT262" s="36" t="s">
        <v>43</v>
      </c>
      <c r="AU262" s="36" t="s">
        <v>43</v>
      </c>
      <c r="AV262" s="36" t="s">
        <v>43</v>
      </c>
      <c r="AW262" s="36" t="s">
        <v>43</v>
      </c>
      <c r="AX262" s="36" t="s">
        <v>43</v>
      </c>
      <c r="AY262" s="36" t="s">
        <v>43</v>
      </c>
      <c r="AZ262" s="36" t="s">
        <v>43</v>
      </c>
      <c r="BA262" s="36" t="s">
        <v>43</v>
      </c>
      <c r="BB262" s="36" t="s">
        <v>43</v>
      </c>
      <c r="BC262" s="28"/>
    </row>
    <row r="263" spans="1:55" s="7" customFormat="1" ht="15.75" customHeight="1" x14ac:dyDescent="0.25">
      <c r="A263" s="37" t="s">
        <v>428</v>
      </c>
      <c r="B263" s="43" t="s">
        <v>429</v>
      </c>
      <c r="C263" s="39" t="s">
        <v>40</v>
      </c>
      <c r="D263" s="35" t="s">
        <v>43</v>
      </c>
      <c r="E263" s="35" t="s">
        <v>43</v>
      </c>
      <c r="F263" s="35" t="s">
        <v>43</v>
      </c>
      <c r="G263" s="35" t="s">
        <v>43</v>
      </c>
      <c r="H263" s="35" t="s">
        <v>43</v>
      </c>
      <c r="I263" s="35" t="s">
        <v>43</v>
      </c>
      <c r="J263" s="35" t="s">
        <v>43</v>
      </c>
      <c r="K263" s="35" t="s">
        <v>43</v>
      </c>
      <c r="L263" s="35" t="s">
        <v>43</v>
      </c>
      <c r="M263" s="35" t="s">
        <v>43</v>
      </c>
      <c r="N263" s="35" t="s">
        <v>43</v>
      </c>
      <c r="O263" s="35" t="s">
        <v>43</v>
      </c>
      <c r="P263" s="35" t="s">
        <v>43</v>
      </c>
      <c r="Q263" s="35" t="s">
        <v>43</v>
      </c>
      <c r="R263" s="35" t="s">
        <v>43</v>
      </c>
      <c r="S263" s="35" t="s">
        <v>43</v>
      </c>
      <c r="T263" s="35" t="s">
        <v>43</v>
      </c>
      <c r="U263" s="35" t="s">
        <v>43</v>
      </c>
      <c r="V263" s="35" t="s">
        <v>43</v>
      </c>
      <c r="W263" s="35" t="s">
        <v>43</v>
      </c>
      <c r="X263" s="35" t="s">
        <v>43</v>
      </c>
      <c r="Y263" s="35" t="s">
        <v>43</v>
      </c>
      <c r="Z263" s="35" t="s">
        <v>43</v>
      </c>
      <c r="AA263" s="35" t="s">
        <v>43</v>
      </c>
      <c r="AB263" s="35" t="s">
        <v>43</v>
      </c>
      <c r="AD263" s="40"/>
      <c r="AE263" s="36" t="s">
        <v>43</v>
      </c>
      <c r="AF263" s="36" t="s">
        <v>43</v>
      </c>
      <c r="AG263" s="36" t="s">
        <v>43</v>
      </c>
      <c r="AH263" s="36" t="s">
        <v>43</v>
      </c>
      <c r="AI263" s="36" t="s">
        <v>43</v>
      </c>
      <c r="AJ263" s="36" t="s">
        <v>43</v>
      </c>
      <c r="AK263" s="36" t="s">
        <v>43</v>
      </c>
      <c r="AL263" s="36" t="s">
        <v>43</v>
      </c>
      <c r="AM263" s="36" t="s">
        <v>43</v>
      </c>
      <c r="AN263" s="36" t="s">
        <v>43</v>
      </c>
      <c r="AO263" s="36" t="s">
        <v>43</v>
      </c>
      <c r="AP263" s="36" t="s">
        <v>43</v>
      </c>
      <c r="AQ263" s="36" t="s">
        <v>43</v>
      </c>
      <c r="AR263" s="36" t="s">
        <v>43</v>
      </c>
      <c r="AS263" s="36" t="s">
        <v>43</v>
      </c>
      <c r="AT263" s="36" t="s">
        <v>43</v>
      </c>
      <c r="AU263" s="36" t="s">
        <v>43</v>
      </c>
      <c r="AV263" s="36" t="s">
        <v>43</v>
      </c>
      <c r="AW263" s="36" t="s">
        <v>43</v>
      </c>
      <c r="AX263" s="36" t="s">
        <v>43</v>
      </c>
      <c r="AY263" s="36" t="s">
        <v>43</v>
      </c>
      <c r="AZ263" s="36" t="s">
        <v>43</v>
      </c>
      <c r="BA263" s="36" t="s">
        <v>43</v>
      </c>
      <c r="BB263" s="36" t="s">
        <v>43</v>
      </c>
      <c r="BC263" s="28"/>
    </row>
    <row r="264" spans="1:55" s="7" customFormat="1" ht="15.75" customHeight="1" x14ac:dyDescent="0.25">
      <c r="A264" s="37" t="s">
        <v>430</v>
      </c>
      <c r="B264" s="45" t="s">
        <v>420</v>
      </c>
      <c r="C264" s="39" t="s">
        <v>40</v>
      </c>
      <c r="D264" s="35" t="s">
        <v>43</v>
      </c>
      <c r="E264" s="35" t="s">
        <v>43</v>
      </c>
      <c r="F264" s="35" t="s">
        <v>43</v>
      </c>
      <c r="G264" s="35" t="s">
        <v>43</v>
      </c>
      <c r="H264" s="35" t="s">
        <v>43</v>
      </c>
      <c r="I264" s="35" t="s">
        <v>43</v>
      </c>
      <c r="J264" s="35" t="s">
        <v>43</v>
      </c>
      <c r="K264" s="35" t="s">
        <v>43</v>
      </c>
      <c r="L264" s="35" t="s">
        <v>43</v>
      </c>
      <c r="M264" s="35" t="s">
        <v>43</v>
      </c>
      <c r="N264" s="35" t="s">
        <v>43</v>
      </c>
      <c r="O264" s="35" t="s">
        <v>43</v>
      </c>
      <c r="P264" s="35" t="s">
        <v>43</v>
      </c>
      <c r="Q264" s="35" t="s">
        <v>43</v>
      </c>
      <c r="R264" s="35" t="s">
        <v>43</v>
      </c>
      <c r="S264" s="35" t="s">
        <v>43</v>
      </c>
      <c r="T264" s="35" t="s">
        <v>43</v>
      </c>
      <c r="U264" s="35" t="s">
        <v>43</v>
      </c>
      <c r="V264" s="35" t="s">
        <v>43</v>
      </c>
      <c r="W264" s="35" t="s">
        <v>43</v>
      </c>
      <c r="X264" s="35" t="s">
        <v>43</v>
      </c>
      <c r="Y264" s="35" t="s">
        <v>43</v>
      </c>
      <c r="Z264" s="35" t="s">
        <v>43</v>
      </c>
      <c r="AA264" s="35" t="s">
        <v>43</v>
      </c>
      <c r="AB264" s="35" t="s">
        <v>43</v>
      </c>
      <c r="AD264" s="40"/>
      <c r="AE264" s="36" t="s">
        <v>43</v>
      </c>
      <c r="AF264" s="36" t="s">
        <v>43</v>
      </c>
      <c r="AG264" s="36" t="s">
        <v>43</v>
      </c>
      <c r="AH264" s="36" t="s">
        <v>43</v>
      </c>
      <c r="AI264" s="36" t="s">
        <v>43</v>
      </c>
      <c r="AJ264" s="36" t="s">
        <v>43</v>
      </c>
      <c r="AK264" s="36" t="s">
        <v>43</v>
      </c>
      <c r="AL264" s="36" t="s">
        <v>43</v>
      </c>
      <c r="AM264" s="36" t="s">
        <v>43</v>
      </c>
      <c r="AN264" s="36" t="s">
        <v>43</v>
      </c>
      <c r="AO264" s="36" t="s">
        <v>43</v>
      </c>
      <c r="AP264" s="36" t="s">
        <v>43</v>
      </c>
      <c r="AQ264" s="36" t="s">
        <v>43</v>
      </c>
      <c r="AR264" s="36" t="s">
        <v>43</v>
      </c>
      <c r="AS264" s="36" t="s">
        <v>43</v>
      </c>
      <c r="AT264" s="36" t="s">
        <v>43</v>
      </c>
      <c r="AU264" s="36" t="s">
        <v>43</v>
      </c>
      <c r="AV264" s="36" t="s">
        <v>43</v>
      </c>
      <c r="AW264" s="36" t="s">
        <v>43</v>
      </c>
      <c r="AX264" s="36" t="s">
        <v>43</v>
      </c>
      <c r="AY264" s="36" t="s">
        <v>43</v>
      </c>
      <c r="AZ264" s="36" t="s">
        <v>43</v>
      </c>
      <c r="BA264" s="36" t="s">
        <v>43</v>
      </c>
      <c r="BB264" s="36" t="s">
        <v>43</v>
      </c>
      <c r="BC264" s="28"/>
    </row>
    <row r="265" spans="1:55" s="7" customFormat="1" x14ac:dyDescent="0.25">
      <c r="A265" s="37" t="s">
        <v>431</v>
      </c>
      <c r="B265" s="42" t="s">
        <v>432</v>
      </c>
      <c r="C265" s="39" t="s">
        <v>40</v>
      </c>
      <c r="D265" s="35">
        <v>2432.9154100000001</v>
      </c>
      <c r="E265" s="35">
        <v>3188.5410000000002</v>
      </c>
      <c r="F265" s="35">
        <v>2347.3494216000008</v>
      </c>
      <c r="G265" s="35">
        <v>3008.78338239911</v>
      </c>
      <c r="H265" s="35">
        <v>2199.6854170894494</v>
      </c>
      <c r="I265" s="35">
        <v>2729.3431031191089</v>
      </c>
      <c r="J265" s="35">
        <v>1614.269999425499</v>
      </c>
      <c r="K265" s="35">
        <v>1619.5649871794105</v>
      </c>
      <c r="L265" s="35">
        <v>736.70142777944864</v>
      </c>
      <c r="M265" s="35">
        <v>1604.9068412392912</v>
      </c>
      <c r="N265" s="35">
        <v>628.68376950328752</v>
      </c>
      <c r="O265" s="35">
        <v>1554.1593563827612</v>
      </c>
      <c r="P265" s="35">
        <v>535.46842979005169</v>
      </c>
      <c r="Q265" s="35">
        <v>1478.3806677438076</v>
      </c>
      <c r="R265" s="35">
        <v>521.21125011060951</v>
      </c>
      <c r="S265" s="35">
        <v>1442.7562250857688</v>
      </c>
      <c r="T265" s="35">
        <v>540.18578778573499</v>
      </c>
      <c r="U265" s="35">
        <v>1406.0630491479897</v>
      </c>
      <c r="V265" s="35">
        <v>516.79329435526392</v>
      </c>
      <c r="W265" s="35">
        <v>1368.2690779320765</v>
      </c>
      <c r="X265" s="35">
        <v>492.699026121879</v>
      </c>
      <c r="Y265" s="35">
        <v>1329.3412875796855</v>
      </c>
      <c r="Z265" s="35">
        <v>467.88192984149231</v>
      </c>
      <c r="AA265" s="34" t="s">
        <v>43</v>
      </c>
      <c r="AB265" s="34" t="s">
        <v>43</v>
      </c>
      <c r="AD265" s="40"/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-4.690551236308238E-6</v>
      </c>
      <c r="AN265" s="36">
        <v>0</v>
      </c>
      <c r="AO265" s="36">
        <v>-4.690551236308238E-6</v>
      </c>
      <c r="AP265" s="36">
        <v>0</v>
      </c>
      <c r="AQ265" s="36">
        <v>-4.6905521458029398E-6</v>
      </c>
      <c r="AR265" s="36">
        <v>0</v>
      </c>
      <c r="AS265" s="36">
        <v>-4.6905520321161021E-6</v>
      </c>
      <c r="AT265" s="36">
        <v>0</v>
      </c>
      <c r="AU265" s="36">
        <v>-4.6905521458029398E-6</v>
      </c>
      <c r="AV265" s="36">
        <v>0</v>
      </c>
      <c r="AW265" s="36">
        <v>-4.6905521458029398E-6</v>
      </c>
      <c r="AX265" s="36">
        <v>0</v>
      </c>
      <c r="AY265" s="36">
        <v>-4.6905521458029398E-6</v>
      </c>
      <c r="AZ265" s="36">
        <v>0</v>
      </c>
      <c r="BA265" s="36">
        <v>-4.6905521458029398E-6</v>
      </c>
      <c r="BB265" s="36" t="s">
        <v>43</v>
      </c>
      <c r="BC265" s="28"/>
    </row>
    <row r="266" spans="1:55" s="7" customFormat="1" x14ac:dyDescent="0.25">
      <c r="A266" s="37" t="s">
        <v>433</v>
      </c>
      <c r="B266" s="45" t="s">
        <v>420</v>
      </c>
      <c r="C266" s="39" t="s">
        <v>40</v>
      </c>
      <c r="D266" s="35">
        <v>1937.5817608899997</v>
      </c>
      <c r="E266" s="35">
        <v>1897.9498699999997</v>
      </c>
      <c r="F266" s="35">
        <v>1895.33</v>
      </c>
      <c r="G266" s="35">
        <v>2448.5</v>
      </c>
      <c r="H266" s="35">
        <v>1772.364</v>
      </c>
      <c r="I266" s="35">
        <v>2198.2999999999997</v>
      </c>
      <c r="J266" s="35">
        <v>1183.8695794499999</v>
      </c>
      <c r="K266" s="35">
        <v>1036.9166765365956</v>
      </c>
      <c r="L266" s="35">
        <v>438.95372656999984</v>
      </c>
      <c r="M266" s="35">
        <v>1008.6651159502854</v>
      </c>
      <c r="N266" s="35">
        <v>374.52865123329985</v>
      </c>
      <c r="O266" s="35">
        <v>942.83228066811535</v>
      </c>
      <c r="P266" s="35">
        <v>261.75280882732579</v>
      </c>
      <c r="Q266" s="35">
        <v>850.18209630600563</v>
      </c>
      <c r="R266" s="35">
        <v>235.88792761589588</v>
      </c>
      <c r="S266" s="35">
        <v>799.53772969214549</v>
      </c>
      <c r="T266" s="35">
        <v>246.22345115457279</v>
      </c>
      <c r="U266" s="35">
        <v>799.53772969214549</v>
      </c>
      <c r="V266" s="35">
        <v>236.17556870057578</v>
      </c>
      <c r="W266" s="35">
        <v>799.53772969214549</v>
      </c>
      <c r="X266" s="35">
        <v>212.08130046719086</v>
      </c>
      <c r="Y266" s="35">
        <v>799.53772969214549</v>
      </c>
      <c r="Z266" s="35">
        <v>187.26420418680419</v>
      </c>
      <c r="AA266" s="34" t="s">
        <v>43</v>
      </c>
      <c r="AB266" s="34" t="s">
        <v>43</v>
      </c>
      <c r="AD266" s="40"/>
      <c r="AE266" s="36">
        <v>0</v>
      </c>
      <c r="AF266" s="36">
        <v>0</v>
      </c>
      <c r="AG266" s="36">
        <v>0</v>
      </c>
      <c r="AH266" s="36">
        <v>0</v>
      </c>
      <c r="AI266" s="36">
        <v>0</v>
      </c>
      <c r="AJ266" s="36">
        <v>0</v>
      </c>
      <c r="AK266" s="36">
        <v>0</v>
      </c>
      <c r="AL266" s="36">
        <v>0</v>
      </c>
      <c r="AM266" s="36">
        <v>5.7165101199998958</v>
      </c>
      <c r="AN266" s="36">
        <v>0</v>
      </c>
      <c r="AO266" s="36">
        <v>4.1999993527497281E-7</v>
      </c>
      <c r="AP266" s="36">
        <v>0</v>
      </c>
      <c r="AQ266" s="36">
        <v>4.1999993527497281E-7</v>
      </c>
      <c r="AR266" s="36">
        <v>0</v>
      </c>
      <c r="AS266" s="36">
        <v>4.1999993527497281E-7</v>
      </c>
      <c r="AT266" s="36">
        <v>0</v>
      </c>
      <c r="AU266" s="36">
        <v>4.1999996369668224E-7</v>
      </c>
      <c r="AV266" s="36">
        <v>0</v>
      </c>
      <c r="AW266" s="36">
        <v>4.1999993527497281E-7</v>
      </c>
      <c r="AX266" s="36">
        <v>0</v>
      </c>
      <c r="AY266" s="36">
        <v>4.1999993527497281E-7</v>
      </c>
      <c r="AZ266" s="36">
        <v>0</v>
      </c>
      <c r="BA266" s="36">
        <v>4.1999993527497281E-7</v>
      </c>
      <c r="BB266" s="36" t="s">
        <v>43</v>
      </c>
      <c r="BC266" s="28"/>
    </row>
    <row r="267" spans="1:55" s="7" customFormat="1" ht="15.75" customHeight="1" x14ac:dyDescent="0.25">
      <c r="A267" s="37" t="s">
        <v>434</v>
      </c>
      <c r="B267" s="42" t="s">
        <v>435</v>
      </c>
      <c r="C267" s="39" t="s">
        <v>40</v>
      </c>
      <c r="D267" s="35" t="s">
        <v>43</v>
      </c>
      <c r="E267" s="35" t="s">
        <v>43</v>
      </c>
      <c r="F267" s="35" t="s">
        <v>43</v>
      </c>
      <c r="G267" s="35" t="s">
        <v>43</v>
      </c>
      <c r="H267" s="35" t="s">
        <v>43</v>
      </c>
      <c r="I267" s="35" t="s">
        <v>43</v>
      </c>
      <c r="J267" s="35" t="s">
        <v>43</v>
      </c>
      <c r="K267" s="35" t="s">
        <v>43</v>
      </c>
      <c r="L267" s="35" t="s">
        <v>43</v>
      </c>
      <c r="M267" s="35" t="s">
        <v>43</v>
      </c>
      <c r="N267" s="35" t="s">
        <v>43</v>
      </c>
      <c r="O267" s="35" t="s">
        <v>43</v>
      </c>
      <c r="P267" s="35" t="s">
        <v>43</v>
      </c>
      <c r="Q267" s="35" t="s">
        <v>43</v>
      </c>
      <c r="R267" s="35" t="s">
        <v>43</v>
      </c>
      <c r="S267" s="35" t="s">
        <v>43</v>
      </c>
      <c r="T267" s="35" t="s">
        <v>43</v>
      </c>
      <c r="U267" s="35" t="s">
        <v>43</v>
      </c>
      <c r="V267" s="35" t="s">
        <v>43</v>
      </c>
      <c r="W267" s="35" t="s">
        <v>43</v>
      </c>
      <c r="X267" s="35" t="s">
        <v>43</v>
      </c>
      <c r="Y267" s="35" t="s">
        <v>43</v>
      </c>
      <c r="Z267" s="35" t="s">
        <v>43</v>
      </c>
      <c r="AA267" s="35" t="s">
        <v>43</v>
      </c>
      <c r="AB267" s="35" t="s">
        <v>43</v>
      </c>
      <c r="AD267" s="40"/>
      <c r="AE267" s="36" t="s">
        <v>43</v>
      </c>
      <c r="AF267" s="36" t="s">
        <v>43</v>
      </c>
      <c r="AG267" s="36" t="s">
        <v>43</v>
      </c>
      <c r="AH267" s="36" t="s">
        <v>43</v>
      </c>
      <c r="AI267" s="36" t="s">
        <v>43</v>
      </c>
      <c r="AJ267" s="36" t="s">
        <v>43</v>
      </c>
      <c r="AK267" s="36" t="s">
        <v>43</v>
      </c>
      <c r="AL267" s="36" t="s">
        <v>43</v>
      </c>
      <c r="AM267" s="36" t="s">
        <v>43</v>
      </c>
      <c r="AN267" s="36" t="s">
        <v>43</v>
      </c>
      <c r="AO267" s="36" t="s">
        <v>43</v>
      </c>
      <c r="AP267" s="36" t="s">
        <v>43</v>
      </c>
      <c r="AQ267" s="36" t="s">
        <v>43</v>
      </c>
      <c r="AR267" s="36" t="s">
        <v>43</v>
      </c>
      <c r="AS267" s="36" t="s">
        <v>43</v>
      </c>
      <c r="AT267" s="36" t="s">
        <v>43</v>
      </c>
      <c r="AU267" s="36" t="s">
        <v>43</v>
      </c>
      <c r="AV267" s="36" t="s">
        <v>43</v>
      </c>
      <c r="AW267" s="36" t="s">
        <v>43</v>
      </c>
      <c r="AX267" s="36" t="s">
        <v>43</v>
      </c>
      <c r="AY267" s="36" t="s">
        <v>43</v>
      </c>
      <c r="AZ267" s="36" t="s">
        <v>43</v>
      </c>
      <c r="BA267" s="36" t="s">
        <v>43</v>
      </c>
      <c r="BB267" s="36" t="s">
        <v>43</v>
      </c>
      <c r="BC267" s="28"/>
    </row>
    <row r="268" spans="1:55" s="7" customFormat="1" ht="15.75" customHeight="1" x14ac:dyDescent="0.25">
      <c r="A268" s="37" t="s">
        <v>436</v>
      </c>
      <c r="B268" s="45" t="s">
        <v>420</v>
      </c>
      <c r="C268" s="39" t="s">
        <v>40</v>
      </c>
      <c r="D268" s="35" t="s">
        <v>43</v>
      </c>
      <c r="E268" s="35" t="s">
        <v>43</v>
      </c>
      <c r="F268" s="35" t="s">
        <v>43</v>
      </c>
      <c r="G268" s="35" t="s">
        <v>43</v>
      </c>
      <c r="H268" s="35" t="s">
        <v>43</v>
      </c>
      <c r="I268" s="35" t="s">
        <v>43</v>
      </c>
      <c r="J268" s="35" t="s">
        <v>43</v>
      </c>
      <c r="K268" s="35" t="s">
        <v>43</v>
      </c>
      <c r="L268" s="35" t="s">
        <v>43</v>
      </c>
      <c r="M268" s="35" t="s">
        <v>43</v>
      </c>
      <c r="N268" s="35" t="s">
        <v>43</v>
      </c>
      <c r="O268" s="35" t="s">
        <v>43</v>
      </c>
      <c r="P268" s="35" t="s">
        <v>43</v>
      </c>
      <c r="Q268" s="35" t="s">
        <v>43</v>
      </c>
      <c r="R268" s="35" t="s">
        <v>43</v>
      </c>
      <c r="S268" s="35" t="s">
        <v>43</v>
      </c>
      <c r="T268" s="35" t="s">
        <v>43</v>
      </c>
      <c r="U268" s="35" t="s">
        <v>43</v>
      </c>
      <c r="V268" s="35" t="s">
        <v>43</v>
      </c>
      <c r="W268" s="35" t="s">
        <v>43</v>
      </c>
      <c r="X268" s="35" t="s">
        <v>43</v>
      </c>
      <c r="Y268" s="35" t="s">
        <v>43</v>
      </c>
      <c r="Z268" s="35" t="s">
        <v>43</v>
      </c>
      <c r="AA268" s="35" t="s">
        <v>43</v>
      </c>
      <c r="AB268" s="35" t="s">
        <v>43</v>
      </c>
      <c r="AD268" s="40"/>
      <c r="AE268" s="36" t="s">
        <v>43</v>
      </c>
      <c r="AF268" s="36" t="s">
        <v>43</v>
      </c>
      <c r="AG268" s="36" t="s">
        <v>43</v>
      </c>
      <c r="AH268" s="36" t="s">
        <v>43</v>
      </c>
      <c r="AI268" s="36" t="s">
        <v>43</v>
      </c>
      <c r="AJ268" s="36" t="s">
        <v>43</v>
      </c>
      <c r="AK268" s="36" t="s">
        <v>43</v>
      </c>
      <c r="AL268" s="36" t="s">
        <v>43</v>
      </c>
      <c r="AM268" s="36" t="s">
        <v>43</v>
      </c>
      <c r="AN268" s="36" t="s">
        <v>43</v>
      </c>
      <c r="AO268" s="36" t="s">
        <v>43</v>
      </c>
      <c r="AP268" s="36" t="s">
        <v>43</v>
      </c>
      <c r="AQ268" s="36" t="s">
        <v>43</v>
      </c>
      <c r="AR268" s="36" t="s">
        <v>43</v>
      </c>
      <c r="AS268" s="36" t="s">
        <v>43</v>
      </c>
      <c r="AT268" s="36" t="s">
        <v>43</v>
      </c>
      <c r="AU268" s="36" t="s">
        <v>43</v>
      </c>
      <c r="AV268" s="36" t="s">
        <v>43</v>
      </c>
      <c r="AW268" s="36" t="s">
        <v>43</v>
      </c>
      <c r="AX268" s="36" t="s">
        <v>43</v>
      </c>
      <c r="AY268" s="36" t="s">
        <v>43</v>
      </c>
      <c r="AZ268" s="36" t="s">
        <v>43</v>
      </c>
      <c r="BA268" s="36" t="s">
        <v>43</v>
      </c>
      <c r="BB268" s="36" t="s">
        <v>43</v>
      </c>
      <c r="BC268" s="28"/>
    </row>
    <row r="269" spans="1:55" s="7" customFormat="1" x14ac:dyDescent="0.25">
      <c r="A269" s="37" t="s">
        <v>437</v>
      </c>
      <c r="B269" s="42" t="s">
        <v>438</v>
      </c>
      <c r="C269" s="39" t="s">
        <v>40</v>
      </c>
      <c r="D269" s="35" t="s">
        <v>43</v>
      </c>
      <c r="E269" s="35" t="s">
        <v>43</v>
      </c>
      <c r="F269" s="35" t="s">
        <v>43</v>
      </c>
      <c r="G269" s="35" t="s">
        <v>43</v>
      </c>
      <c r="H269" s="35" t="s">
        <v>43</v>
      </c>
      <c r="I269" s="35" t="s">
        <v>43</v>
      </c>
      <c r="J269" s="35" t="s">
        <v>43</v>
      </c>
      <c r="K269" s="35" t="s">
        <v>43</v>
      </c>
      <c r="L269" s="35" t="s">
        <v>43</v>
      </c>
      <c r="M269" s="35" t="s">
        <v>43</v>
      </c>
      <c r="N269" s="35" t="s">
        <v>43</v>
      </c>
      <c r="O269" s="35" t="s">
        <v>43</v>
      </c>
      <c r="P269" s="35" t="s">
        <v>43</v>
      </c>
      <c r="Q269" s="35" t="s">
        <v>43</v>
      </c>
      <c r="R269" s="35" t="s">
        <v>43</v>
      </c>
      <c r="S269" s="35" t="s">
        <v>43</v>
      </c>
      <c r="T269" s="35" t="s">
        <v>43</v>
      </c>
      <c r="U269" s="35" t="s">
        <v>43</v>
      </c>
      <c r="V269" s="35" t="s">
        <v>43</v>
      </c>
      <c r="W269" s="35" t="s">
        <v>43</v>
      </c>
      <c r="X269" s="35" t="s">
        <v>43</v>
      </c>
      <c r="Y269" s="35" t="s">
        <v>43</v>
      </c>
      <c r="Z269" s="35" t="s">
        <v>43</v>
      </c>
      <c r="AA269" s="35" t="s">
        <v>43</v>
      </c>
      <c r="AB269" s="35" t="s">
        <v>43</v>
      </c>
      <c r="AD269" s="40"/>
      <c r="AE269" s="36" t="s">
        <v>43</v>
      </c>
      <c r="AF269" s="36" t="s">
        <v>43</v>
      </c>
      <c r="AG269" s="36" t="s">
        <v>43</v>
      </c>
      <c r="AH269" s="36" t="s">
        <v>43</v>
      </c>
      <c r="AI269" s="36" t="s">
        <v>43</v>
      </c>
      <c r="AJ269" s="36" t="s">
        <v>43</v>
      </c>
      <c r="AK269" s="36" t="s">
        <v>43</v>
      </c>
      <c r="AL269" s="36" t="s">
        <v>43</v>
      </c>
      <c r="AM269" s="36" t="s">
        <v>43</v>
      </c>
      <c r="AN269" s="36" t="s">
        <v>43</v>
      </c>
      <c r="AO269" s="36" t="s">
        <v>43</v>
      </c>
      <c r="AP269" s="36" t="s">
        <v>43</v>
      </c>
      <c r="AQ269" s="36" t="s">
        <v>43</v>
      </c>
      <c r="AR269" s="36" t="s">
        <v>43</v>
      </c>
      <c r="AS269" s="36" t="s">
        <v>43</v>
      </c>
      <c r="AT269" s="36" t="s">
        <v>43</v>
      </c>
      <c r="AU269" s="36" t="s">
        <v>43</v>
      </c>
      <c r="AV269" s="36" t="s">
        <v>43</v>
      </c>
      <c r="AW269" s="36" t="s">
        <v>43</v>
      </c>
      <c r="AX269" s="36" t="s">
        <v>43</v>
      </c>
      <c r="AY269" s="36" t="s">
        <v>43</v>
      </c>
      <c r="AZ269" s="36" t="s">
        <v>43</v>
      </c>
      <c r="BA269" s="36" t="s">
        <v>43</v>
      </c>
      <c r="BB269" s="36" t="s">
        <v>43</v>
      </c>
      <c r="BC269" s="28"/>
    </row>
    <row r="270" spans="1:55" s="7" customFormat="1" x14ac:dyDescent="0.25">
      <c r="A270" s="37" t="s">
        <v>439</v>
      </c>
      <c r="B270" s="45" t="s">
        <v>420</v>
      </c>
      <c r="C270" s="39" t="s">
        <v>40</v>
      </c>
      <c r="D270" s="35" t="s">
        <v>43</v>
      </c>
      <c r="E270" s="35" t="s">
        <v>43</v>
      </c>
      <c r="F270" s="35" t="s">
        <v>43</v>
      </c>
      <c r="G270" s="35" t="s">
        <v>43</v>
      </c>
      <c r="H270" s="35" t="s">
        <v>43</v>
      </c>
      <c r="I270" s="35" t="s">
        <v>43</v>
      </c>
      <c r="J270" s="35" t="s">
        <v>43</v>
      </c>
      <c r="K270" s="35" t="s">
        <v>43</v>
      </c>
      <c r="L270" s="35" t="s">
        <v>43</v>
      </c>
      <c r="M270" s="35" t="s">
        <v>43</v>
      </c>
      <c r="N270" s="35" t="s">
        <v>43</v>
      </c>
      <c r="O270" s="35" t="s">
        <v>43</v>
      </c>
      <c r="P270" s="35" t="s">
        <v>43</v>
      </c>
      <c r="Q270" s="35" t="s">
        <v>43</v>
      </c>
      <c r="R270" s="35" t="s">
        <v>43</v>
      </c>
      <c r="S270" s="35" t="s">
        <v>43</v>
      </c>
      <c r="T270" s="35" t="s">
        <v>43</v>
      </c>
      <c r="U270" s="35" t="s">
        <v>43</v>
      </c>
      <c r="V270" s="35" t="s">
        <v>43</v>
      </c>
      <c r="W270" s="35" t="s">
        <v>43</v>
      </c>
      <c r="X270" s="35" t="s">
        <v>43</v>
      </c>
      <c r="Y270" s="35" t="s">
        <v>43</v>
      </c>
      <c r="Z270" s="35" t="s">
        <v>43</v>
      </c>
      <c r="AA270" s="35" t="s">
        <v>43</v>
      </c>
      <c r="AB270" s="35" t="s">
        <v>43</v>
      </c>
      <c r="AD270" s="40"/>
      <c r="AE270" s="36" t="s">
        <v>43</v>
      </c>
      <c r="AF270" s="36" t="s">
        <v>43</v>
      </c>
      <c r="AG270" s="36" t="s">
        <v>43</v>
      </c>
      <c r="AH270" s="36" t="s">
        <v>43</v>
      </c>
      <c r="AI270" s="36" t="s">
        <v>43</v>
      </c>
      <c r="AJ270" s="36" t="s">
        <v>43</v>
      </c>
      <c r="AK270" s="36" t="s">
        <v>43</v>
      </c>
      <c r="AL270" s="36" t="s">
        <v>43</v>
      </c>
      <c r="AM270" s="36" t="s">
        <v>43</v>
      </c>
      <c r="AN270" s="36" t="s">
        <v>43</v>
      </c>
      <c r="AO270" s="36" t="s">
        <v>43</v>
      </c>
      <c r="AP270" s="36" t="s">
        <v>43</v>
      </c>
      <c r="AQ270" s="36" t="s">
        <v>43</v>
      </c>
      <c r="AR270" s="36" t="s">
        <v>43</v>
      </c>
      <c r="AS270" s="36" t="s">
        <v>43</v>
      </c>
      <c r="AT270" s="36" t="s">
        <v>43</v>
      </c>
      <c r="AU270" s="36" t="s">
        <v>43</v>
      </c>
      <c r="AV270" s="36" t="s">
        <v>43</v>
      </c>
      <c r="AW270" s="36" t="s">
        <v>43</v>
      </c>
      <c r="AX270" s="36" t="s">
        <v>43</v>
      </c>
      <c r="AY270" s="36" t="s">
        <v>43</v>
      </c>
      <c r="AZ270" s="36" t="s">
        <v>43</v>
      </c>
      <c r="BA270" s="36" t="s">
        <v>43</v>
      </c>
      <c r="BB270" s="36" t="s">
        <v>43</v>
      </c>
      <c r="BC270" s="28"/>
    </row>
    <row r="271" spans="1:55" s="7" customFormat="1" ht="15.75" customHeight="1" x14ac:dyDescent="0.25">
      <c r="A271" s="37" t="s">
        <v>440</v>
      </c>
      <c r="B271" s="42" t="s">
        <v>441</v>
      </c>
      <c r="C271" s="39" t="s">
        <v>40</v>
      </c>
      <c r="D271" s="35">
        <v>0</v>
      </c>
      <c r="E271" s="35">
        <v>0</v>
      </c>
      <c r="F271" s="35">
        <v>0</v>
      </c>
      <c r="G271" s="35">
        <v>0</v>
      </c>
      <c r="H271" s="35">
        <v>0</v>
      </c>
      <c r="I271" s="35">
        <v>0</v>
      </c>
      <c r="J271" s="35">
        <v>0</v>
      </c>
      <c r="K271" s="35">
        <v>0</v>
      </c>
      <c r="L271" s="35">
        <v>1095.4471864700006</v>
      </c>
      <c r="M271" s="35">
        <v>0</v>
      </c>
      <c r="N271" s="35">
        <v>0</v>
      </c>
      <c r="O271" s="35">
        <v>0</v>
      </c>
      <c r="P271" s="35">
        <v>0</v>
      </c>
      <c r="Q271" s="35">
        <v>0</v>
      </c>
      <c r="R271" s="35">
        <v>0</v>
      </c>
      <c r="S271" s="35">
        <v>0</v>
      </c>
      <c r="T271" s="35">
        <v>0</v>
      </c>
      <c r="U271" s="35">
        <v>0</v>
      </c>
      <c r="V271" s="35">
        <v>0</v>
      </c>
      <c r="W271" s="35">
        <v>0</v>
      </c>
      <c r="X271" s="35">
        <v>0</v>
      </c>
      <c r="Y271" s="35">
        <v>0</v>
      </c>
      <c r="Z271" s="35">
        <v>0</v>
      </c>
      <c r="AA271" s="35" t="s">
        <v>43</v>
      </c>
      <c r="AB271" s="35" t="s">
        <v>43</v>
      </c>
      <c r="AD271" s="40"/>
      <c r="AE271" s="36" t="e">
        <v>#VALUE!</v>
      </c>
      <c r="AF271" s="36" t="e">
        <v>#VALUE!</v>
      </c>
      <c r="AG271" s="36" t="e">
        <v>#VALUE!</v>
      </c>
      <c r="AH271" s="36" t="e">
        <v>#VALUE!</v>
      </c>
      <c r="AI271" s="36" t="e">
        <v>#VALUE!</v>
      </c>
      <c r="AJ271" s="36" t="e">
        <v>#VALUE!</v>
      </c>
      <c r="AK271" s="36" t="e">
        <v>#VALUE!</v>
      </c>
      <c r="AL271" s="36" t="e">
        <v>#VALUE!</v>
      </c>
      <c r="AM271" s="36" t="e">
        <v>#VALUE!</v>
      </c>
      <c r="AN271" s="36" t="e">
        <v>#VALUE!</v>
      </c>
      <c r="AO271" s="36" t="e">
        <v>#VALUE!</v>
      </c>
      <c r="AP271" s="36" t="e">
        <v>#VALUE!</v>
      </c>
      <c r="AQ271" s="36" t="e">
        <v>#VALUE!</v>
      </c>
      <c r="AR271" s="36" t="e">
        <v>#VALUE!</v>
      </c>
      <c r="AS271" s="36" t="e">
        <v>#VALUE!</v>
      </c>
      <c r="AT271" s="36" t="e">
        <v>#VALUE!</v>
      </c>
      <c r="AU271" s="36" t="e">
        <v>#VALUE!</v>
      </c>
      <c r="AV271" s="36" t="e">
        <v>#VALUE!</v>
      </c>
      <c r="AW271" s="36" t="e">
        <v>#VALUE!</v>
      </c>
      <c r="AX271" s="36" t="e">
        <v>#VALUE!</v>
      </c>
      <c r="AY271" s="36" t="e">
        <v>#VALUE!</v>
      </c>
      <c r="AZ271" s="36" t="e">
        <v>#VALUE!</v>
      </c>
      <c r="BA271" s="36" t="e">
        <v>#VALUE!</v>
      </c>
      <c r="BB271" s="36" t="s">
        <v>43</v>
      </c>
      <c r="BC271" s="28"/>
    </row>
    <row r="272" spans="1:55" s="7" customFormat="1" x14ac:dyDescent="0.25">
      <c r="A272" s="37" t="s">
        <v>442</v>
      </c>
      <c r="B272" s="45" t="s">
        <v>420</v>
      </c>
      <c r="C272" s="39" t="s">
        <v>40</v>
      </c>
      <c r="D272" s="35">
        <v>0</v>
      </c>
      <c r="E272" s="35">
        <v>0</v>
      </c>
      <c r="F272" s="35">
        <v>0</v>
      </c>
      <c r="G272" s="35">
        <v>0</v>
      </c>
      <c r="H272" s="35">
        <v>0</v>
      </c>
      <c r="I272" s="35">
        <v>0</v>
      </c>
      <c r="J272" s="35">
        <v>0</v>
      </c>
      <c r="K272" s="35">
        <v>0</v>
      </c>
      <c r="L272" s="35">
        <v>349.72151067999994</v>
      </c>
      <c r="M272" s="35">
        <v>0</v>
      </c>
      <c r="N272" s="35">
        <v>0</v>
      </c>
      <c r="O272" s="35">
        <v>0</v>
      </c>
      <c r="P272" s="35">
        <v>0</v>
      </c>
      <c r="Q272" s="35">
        <v>0</v>
      </c>
      <c r="R272" s="35">
        <v>0</v>
      </c>
      <c r="S272" s="35">
        <v>0</v>
      </c>
      <c r="T272" s="35">
        <v>0</v>
      </c>
      <c r="U272" s="35">
        <v>0</v>
      </c>
      <c r="V272" s="35">
        <v>0</v>
      </c>
      <c r="W272" s="35">
        <v>0</v>
      </c>
      <c r="X272" s="35">
        <v>0</v>
      </c>
      <c r="Y272" s="35">
        <v>0</v>
      </c>
      <c r="Z272" s="35">
        <v>0</v>
      </c>
      <c r="AA272" s="35" t="s">
        <v>43</v>
      </c>
      <c r="AB272" s="35" t="s">
        <v>43</v>
      </c>
      <c r="AD272" s="40"/>
      <c r="AE272" s="36" t="e">
        <v>#VALUE!</v>
      </c>
      <c r="AF272" s="36" t="e">
        <v>#VALUE!</v>
      </c>
      <c r="AG272" s="36" t="e">
        <v>#VALUE!</v>
      </c>
      <c r="AH272" s="36" t="e">
        <v>#VALUE!</v>
      </c>
      <c r="AI272" s="36" t="e">
        <v>#VALUE!</v>
      </c>
      <c r="AJ272" s="36" t="e">
        <v>#VALUE!</v>
      </c>
      <c r="AK272" s="36" t="e">
        <v>#VALUE!</v>
      </c>
      <c r="AL272" s="36" t="e">
        <v>#VALUE!</v>
      </c>
      <c r="AM272" s="36" t="e">
        <v>#VALUE!</v>
      </c>
      <c r="AN272" s="36" t="e">
        <v>#VALUE!</v>
      </c>
      <c r="AO272" s="36" t="e">
        <v>#VALUE!</v>
      </c>
      <c r="AP272" s="36" t="e">
        <v>#VALUE!</v>
      </c>
      <c r="AQ272" s="36" t="e">
        <v>#VALUE!</v>
      </c>
      <c r="AR272" s="36" t="e">
        <v>#VALUE!</v>
      </c>
      <c r="AS272" s="36" t="e">
        <v>#VALUE!</v>
      </c>
      <c r="AT272" s="36" t="e">
        <v>#VALUE!</v>
      </c>
      <c r="AU272" s="36" t="e">
        <v>#VALUE!</v>
      </c>
      <c r="AV272" s="36" t="e">
        <v>#VALUE!</v>
      </c>
      <c r="AW272" s="36" t="e">
        <v>#VALUE!</v>
      </c>
      <c r="AX272" s="36" t="e">
        <v>#VALUE!</v>
      </c>
      <c r="AY272" s="36" t="e">
        <v>#VALUE!</v>
      </c>
      <c r="AZ272" s="36" t="e">
        <v>#VALUE!</v>
      </c>
      <c r="BA272" s="36" t="e">
        <v>#VALUE!</v>
      </c>
      <c r="BB272" s="36" t="s">
        <v>43</v>
      </c>
      <c r="BC272" s="28"/>
    </row>
    <row r="273" spans="1:55" s="7" customFormat="1" ht="15.75" customHeight="1" x14ac:dyDescent="0.25">
      <c r="A273" s="37" t="s">
        <v>443</v>
      </c>
      <c r="B273" s="42" t="s">
        <v>444</v>
      </c>
      <c r="C273" s="39" t="s">
        <v>40</v>
      </c>
      <c r="D273" s="35" t="s">
        <v>43</v>
      </c>
      <c r="E273" s="35" t="s">
        <v>43</v>
      </c>
      <c r="F273" s="35" t="s">
        <v>43</v>
      </c>
      <c r="G273" s="35" t="s">
        <v>43</v>
      </c>
      <c r="H273" s="35" t="s">
        <v>43</v>
      </c>
      <c r="I273" s="35" t="s">
        <v>43</v>
      </c>
      <c r="J273" s="35" t="s">
        <v>43</v>
      </c>
      <c r="K273" s="35" t="s">
        <v>43</v>
      </c>
      <c r="L273" s="35" t="s">
        <v>43</v>
      </c>
      <c r="M273" s="35" t="s">
        <v>43</v>
      </c>
      <c r="N273" s="35" t="s">
        <v>43</v>
      </c>
      <c r="O273" s="35" t="s">
        <v>43</v>
      </c>
      <c r="P273" s="35" t="s">
        <v>43</v>
      </c>
      <c r="Q273" s="35" t="s">
        <v>43</v>
      </c>
      <c r="R273" s="35" t="s">
        <v>43</v>
      </c>
      <c r="S273" s="35" t="s">
        <v>43</v>
      </c>
      <c r="T273" s="35" t="s">
        <v>43</v>
      </c>
      <c r="U273" s="35" t="s">
        <v>43</v>
      </c>
      <c r="V273" s="35" t="s">
        <v>43</v>
      </c>
      <c r="W273" s="35" t="s">
        <v>43</v>
      </c>
      <c r="X273" s="35" t="s">
        <v>43</v>
      </c>
      <c r="Y273" s="35" t="s">
        <v>43</v>
      </c>
      <c r="Z273" s="35" t="s">
        <v>43</v>
      </c>
      <c r="AA273" s="35" t="s">
        <v>43</v>
      </c>
      <c r="AB273" s="35" t="s">
        <v>43</v>
      </c>
      <c r="AD273" s="40"/>
      <c r="AE273" s="36" t="s">
        <v>43</v>
      </c>
      <c r="AF273" s="36" t="s">
        <v>43</v>
      </c>
      <c r="AG273" s="36" t="s">
        <v>43</v>
      </c>
      <c r="AH273" s="36" t="s">
        <v>43</v>
      </c>
      <c r="AI273" s="36" t="s">
        <v>43</v>
      </c>
      <c r="AJ273" s="36" t="s">
        <v>43</v>
      </c>
      <c r="AK273" s="36" t="s">
        <v>43</v>
      </c>
      <c r="AL273" s="36" t="s">
        <v>43</v>
      </c>
      <c r="AM273" s="36" t="s">
        <v>43</v>
      </c>
      <c r="AN273" s="36" t="s">
        <v>43</v>
      </c>
      <c r="AO273" s="36" t="s">
        <v>43</v>
      </c>
      <c r="AP273" s="36" t="s">
        <v>43</v>
      </c>
      <c r="AQ273" s="36" t="s">
        <v>43</v>
      </c>
      <c r="AR273" s="36" t="s">
        <v>43</v>
      </c>
      <c r="AS273" s="36" t="s">
        <v>43</v>
      </c>
      <c r="AT273" s="36" t="s">
        <v>43</v>
      </c>
      <c r="AU273" s="36" t="s">
        <v>43</v>
      </c>
      <c r="AV273" s="36" t="s">
        <v>43</v>
      </c>
      <c r="AW273" s="36" t="s">
        <v>43</v>
      </c>
      <c r="AX273" s="36" t="s">
        <v>43</v>
      </c>
      <c r="AY273" s="36" t="s">
        <v>43</v>
      </c>
      <c r="AZ273" s="36" t="s">
        <v>43</v>
      </c>
      <c r="BA273" s="36" t="s">
        <v>43</v>
      </c>
      <c r="BB273" s="36" t="s">
        <v>43</v>
      </c>
      <c r="BC273" s="28"/>
    </row>
    <row r="274" spans="1:55" s="7" customFormat="1" ht="15.75" customHeight="1" x14ac:dyDescent="0.25">
      <c r="A274" s="37" t="s">
        <v>445</v>
      </c>
      <c r="B274" s="45" t="s">
        <v>420</v>
      </c>
      <c r="C274" s="39" t="s">
        <v>40</v>
      </c>
      <c r="D274" s="35" t="s">
        <v>43</v>
      </c>
      <c r="E274" s="35" t="s">
        <v>43</v>
      </c>
      <c r="F274" s="35" t="s">
        <v>43</v>
      </c>
      <c r="G274" s="35" t="s">
        <v>43</v>
      </c>
      <c r="H274" s="35" t="s">
        <v>43</v>
      </c>
      <c r="I274" s="35" t="s">
        <v>43</v>
      </c>
      <c r="J274" s="35" t="s">
        <v>43</v>
      </c>
      <c r="K274" s="35" t="s">
        <v>43</v>
      </c>
      <c r="L274" s="35" t="s">
        <v>43</v>
      </c>
      <c r="M274" s="35" t="s">
        <v>43</v>
      </c>
      <c r="N274" s="35" t="s">
        <v>43</v>
      </c>
      <c r="O274" s="35" t="s">
        <v>43</v>
      </c>
      <c r="P274" s="35" t="s">
        <v>43</v>
      </c>
      <c r="Q274" s="35" t="s">
        <v>43</v>
      </c>
      <c r="R274" s="35" t="s">
        <v>43</v>
      </c>
      <c r="S274" s="35" t="s">
        <v>43</v>
      </c>
      <c r="T274" s="35" t="s">
        <v>43</v>
      </c>
      <c r="U274" s="35" t="s">
        <v>43</v>
      </c>
      <c r="V274" s="35" t="s">
        <v>43</v>
      </c>
      <c r="W274" s="35" t="s">
        <v>43</v>
      </c>
      <c r="X274" s="35" t="s">
        <v>43</v>
      </c>
      <c r="Y274" s="35" t="s">
        <v>43</v>
      </c>
      <c r="Z274" s="35" t="s">
        <v>43</v>
      </c>
      <c r="AA274" s="35" t="s">
        <v>43</v>
      </c>
      <c r="AB274" s="35" t="s">
        <v>43</v>
      </c>
      <c r="AD274" s="40"/>
      <c r="AE274" s="36" t="s">
        <v>43</v>
      </c>
      <c r="AF274" s="36" t="s">
        <v>43</v>
      </c>
      <c r="AG274" s="36" t="s">
        <v>43</v>
      </c>
      <c r="AH274" s="36" t="s">
        <v>43</v>
      </c>
      <c r="AI274" s="36" t="s">
        <v>43</v>
      </c>
      <c r="AJ274" s="36" t="s">
        <v>43</v>
      </c>
      <c r="AK274" s="36" t="s">
        <v>43</v>
      </c>
      <c r="AL274" s="36" t="s">
        <v>43</v>
      </c>
      <c r="AM274" s="36" t="s">
        <v>43</v>
      </c>
      <c r="AN274" s="36" t="s">
        <v>43</v>
      </c>
      <c r="AO274" s="36" t="s">
        <v>43</v>
      </c>
      <c r="AP274" s="36" t="s">
        <v>43</v>
      </c>
      <c r="AQ274" s="36" t="s">
        <v>43</v>
      </c>
      <c r="AR274" s="36" t="s">
        <v>43</v>
      </c>
      <c r="AS274" s="36" t="s">
        <v>43</v>
      </c>
      <c r="AT274" s="36" t="s">
        <v>43</v>
      </c>
      <c r="AU274" s="36" t="s">
        <v>43</v>
      </c>
      <c r="AV274" s="36" t="s">
        <v>43</v>
      </c>
      <c r="AW274" s="36" t="s">
        <v>43</v>
      </c>
      <c r="AX274" s="36" t="s">
        <v>43</v>
      </c>
      <c r="AY274" s="36" t="s">
        <v>43</v>
      </c>
      <c r="AZ274" s="36" t="s">
        <v>43</v>
      </c>
      <c r="BA274" s="36" t="s">
        <v>43</v>
      </c>
      <c r="BB274" s="36" t="s">
        <v>43</v>
      </c>
      <c r="BC274" s="28"/>
    </row>
    <row r="275" spans="1:55" s="7" customFormat="1" ht="31.5" customHeight="1" x14ac:dyDescent="0.25">
      <c r="A275" s="37" t="s">
        <v>446</v>
      </c>
      <c r="B275" s="43" t="s">
        <v>447</v>
      </c>
      <c r="C275" s="39" t="s">
        <v>40</v>
      </c>
      <c r="D275" s="35" t="s">
        <v>43</v>
      </c>
      <c r="E275" s="35" t="s">
        <v>43</v>
      </c>
      <c r="F275" s="35" t="s">
        <v>43</v>
      </c>
      <c r="G275" s="35" t="s">
        <v>43</v>
      </c>
      <c r="H275" s="35" t="s">
        <v>43</v>
      </c>
      <c r="I275" s="35" t="s">
        <v>43</v>
      </c>
      <c r="J275" s="35" t="s">
        <v>43</v>
      </c>
      <c r="K275" s="35" t="s">
        <v>43</v>
      </c>
      <c r="L275" s="35" t="s">
        <v>43</v>
      </c>
      <c r="M275" s="35" t="s">
        <v>43</v>
      </c>
      <c r="N275" s="35" t="s">
        <v>43</v>
      </c>
      <c r="O275" s="35" t="s">
        <v>43</v>
      </c>
      <c r="P275" s="35" t="s">
        <v>43</v>
      </c>
      <c r="Q275" s="35" t="s">
        <v>43</v>
      </c>
      <c r="R275" s="35" t="s">
        <v>43</v>
      </c>
      <c r="S275" s="35" t="s">
        <v>43</v>
      </c>
      <c r="T275" s="35" t="s">
        <v>43</v>
      </c>
      <c r="U275" s="35" t="s">
        <v>43</v>
      </c>
      <c r="V275" s="35" t="s">
        <v>43</v>
      </c>
      <c r="W275" s="35" t="s">
        <v>43</v>
      </c>
      <c r="X275" s="35" t="s">
        <v>43</v>
      </c>
      <c r="Y275" s="35" t="s">
        <v>43</v>
      </c>
      <c r="Z275" s="35" t="s">
        <v>43</v>
      </c>
      <c r="AA275" s="35" t="s">
        <v>43</v>
      </c>
      <c r="AB275" s="35" t="s">
        <v>43</v>
      </c>
      <c r="AD275" s="40"/>
      <c r="AE275" s="36" t="s">
        <v>43</v>
      </c>
      <c r="AF275" s="36" t="s">
        <v>43</v>
      </c>
      <c r="AG275" s="36" t="s">
        <v>43</v>
      </c>
      <c r="AH275" s="36" t="s">
        <v>43</v>
      </c>
      <c r="AI275" s="36" t="s">
        <v>43</v>
      </c>
      <c r="AJ275" s="36" t="s">
        <v>43</v>
      </c>
      <c r="AK275" s="36" t="s">
        <v>43</v>
      </c>
      <c r="AL275" s="36" t="s">
        <v>43</v>
      </c>
      <c r="AM275" s="36" t="s">
        <v>43</v>
      </c>
      <c r="AN275" s="36" t="s">
        <v>43</v>
      </c>
      <c r="AO275" s="36" t="s">
        <v>43</v>
      </c>
      <c r="AP275" s="36" t="s">
        <v>43</v>
      </c>
      <c r="AQ275" s="36" t="s">
        <v>43</v>
      </c>
      <c r="AR275" s="36" t="s">
        <v>43</v>
      </c>
      <c r="AS275" s="36" t="s">
        <v>43</v>
      </c>
      <c r="AT275" s="36" t="s">
        <v>43</v>
      </c>
      <c r="AU275" s="36" t="s">
        <v>43</v>
      </c>
      <c r="AV275" s="36" t="s">
        <v>43</v>
      </c>
      <c r="AW275" s="36" t="s">
        <v>43</v>
      </c>
      <c r="AX275" s="36" t="s">
        <v>43</v>
      </c>
      <c r="AY275" s="36" t="s">
        <v>43</v>
      </c>
      <c r="AZ275" s="36" t="s">
        <v>43</v>
      </c>
      <c r="BA275" s="36" t="s">
        <v>43</v>
      </c>
      <c r="BB275" s="36" t="s">
        <v>43</v>
      </c>
      <c r="BC275" s="28"/>
    </row>
    <row r="276" spans="1:55" s="7" customFormat="1" ht="15.75" customHeight="1" x14ac:dyDescent="0.25">
      <c r="A276" s="37" t="s">
        <v>448</v>
      </c>
      <c r="B276" s="45" t="s">
        <v>420</v>
      </c>
      <c r="C276" s="39" t="s">
        <v>40</v>
      </c>
      <c r="D276" s="35" t="s">
        <v>43</v>
      </c>
      <c r="E276" s="35" t="s">
        <v>43</v>
      </c>
      <c r="F276" s="35" t="s">
        <v>43</v>
      </c>
      <c r="G276" s="35" t="s">
        <v>43</v>
      </c>
      <c r="H276" s="35" t="s">
        <v>43</v>
      </c>
      <c r="I276" s="35" t="s">
        <v>43</v>
      </c>
      <c r="J276" s="35" t="s">
        <v>43</v>
      </c>
      <c r="K276" s="35" t="s">
        <v>43</v>
      </c>
      <c r="L276" s="35" t="s">
        <v>43</v>
      </c>
      <c r="M276" s="35" t="s">
        <v>43</v>
      </c>
      <c r="N276" s="35" t="s">
        <v>43</v>
      </c>
      <c r="O276" s="35" t="s">
        <v>43</v>
      </c>
      <c r="P276" s="35" t="s">
        <v>43</v>
      </c>
      <c r="Q276" s="35" t="s">
        <v>43</v>
      </c>
      <c r="R276" s="35" t="s">
        <v>43</v>
      </c>
      <c r="S276" s="35" t="s">
        <v>43</v>
      </c>
      <c r="T276" s="35" t="s">
        <v>43</v>
      </c>
      <c r="U276" s="35" t="s">
        <v>43</v>
      </c>
      <c r="V276" s="35" t="s">
        <v>43</v>
      </c>
      <c r="W276" s="35" t="s">
        <v>43</v>
      </c>
      <c r="X276" s="35" t="s">
        <v>43</v>
      </c>
      <c r="Y276" s="35" t="s">
        <v>43</v>
      </c>
      <c r="Z276" s="35" t="s">
        <v>43</v>
      </c>
      <c r="AA276" s="35" t="s">
        <v>43</v>
      </c>
      <c r="AB276" s="35" t="s">
        <v>43</v>
      </c>
      <c r="AD276" s="40"/>
      <c r="AE276" s="36" t="s">
        <v>43</v>
      </c>
      <c r="AF276" s="36" t="s">
        <v>43</v>
      </c>
      <c r="AG276" s="36" t="s">
        <v>43</v>
      </c>
      <c r="AH276" s="36" t="s">
        <v>43</v>
      </c>
      <c r="AI276" s="36" t="s">
        <v>43</v>
      </c>
      <c r="AJ276" s="36" t="s">
        <v>43</v>
      </c>
      <c r="AK276" s="36" t="s">
        <v>43</v>
      </c>
      <c r="AL276" s="36" t="s">
        <v>43</v>
      </c>
      <c r="AM276" s="36" t="s">
        <v>43</v>
      </c>
      <c r="AN276" s="36" t="s">
        <v>43</v>
      </c>
      <c r="AO276" s="36" t="s">
        <v>43</v>
      </c>
      <c r="AP276" s="36" t="s">
        <v>43</v>
      </c>
      <c r="AQ276" s="36" t="s">
        <v>43</v>
      </c>
      <c r="AR276" s="36" t="s">
        <v>43</v>
      </c>
      <c r="AS276" s="36" t="s">
        <v>43</v>
      </c>
      <c r="AT276" s="36" t="s">
        <v>43</v>
      </c>
      <c r="AU276" s="36" t="s">
        <v>43</v>
      </c>
      <c r="AV276" s="36" t="s">
        <v>43</v>
      </c>
      <c r="AW276" s="36" t="s">
        <v>43</v>
      </c>
      <c r="AX276" s="36" t="s">
        <v>43</v>
      </c>
      <c r="AY276" s="36" t="s">
        <v>43</v>
      </c>
      <c r="AZ276" s="36" t="s">
        <v>43</v>
      </c>
      <c r="BA276" s="36" t="s">
        <v>43</v>
      </c>
      <c r="BB276" s="36" t="s">
        <v>43</v>
      </c>
      <c r="BC276" s="28"/>
    </row>
    <row r="277" spans="1:55" s="7" customFormat="1" ht="15.75" customHeight="1" x14ac:dyDescent="0.25">
      <c r="A277" s="37" t="s">
        <v>449</v>
      </c>
      <c r="B277" s="45" t="s">
        <v>65</v>
      </c>
      <c r="C277" s="39" t="s">
        <v>40</v>
      </c>
      <c r="D277" s="35" t="s">
        <v>43</v>
      </c>
      <c r="E277" s="35" t="s">
        <v>43</v>
      </c>
      <c r="F277" s="35" t="s">
        <v>43</v>
      </c>
      <c r="G277" s="35" t="s">
        <v>43</v>
      </c>
      <c r="H277" s="35" t="s">
        <v>43</v>
      </c>
      <c r="I277" s="35" t="s">
        <v>43</v>
      </c>
      <c r="J277" s="35" t="s">
        <v>43</v>
      </c>
      <c r="K277" s="35" t="s">
        <v>43</v>
      </c>
      <c r="L277" s="35" t="s">
        <v>43</v>
      </c>
      <c r="M277" s="35" t="s">
        <v>43</v>
      </c>
      <c r="N277" s="35" t="s">
        <v>43</v>
      </c>
      <c r="O277" s="35" t="s">
        <v>43</v>
      </c>
      <c r="P277" s="35" t="s">
        <v>43</v>
      </c>
      <c r="Q277" s="35" t="s">
        <v>43</v>
      </c>
      <c r="R277" s="35" t="s">
        <v>43</v>
      </c>
      <c r="S277" s="35" t="s">
        <v>43</v>
      </c>
      <c r="T277" s="35" t="s">
        <v>43</v>
      </c>
      <c r="U277" s="35" t="s">
        <v>43</v>
      </c>
      <c r="V277" s="35" t="s">
        <v>43</v>
      </c>
      <c r="W277" s="35" t="s">
        <v>43</v>
      </c>
      <c r="X277" s="35" t="s">
        <v>43</v>
      </c>
      <c r="Y277" s="35" t="s">
        <v>43</v>
      </c>
      <c r="Z277" s="35" t="s">
        <v>43</v>
      </c>
      <c r="AA277" s="35" t="s">
        <v>43</v>
      </c>
      <c r="AB277" s="35" t="s">
        <v>43</v>
      </c>
      <c r="AD277" s="40"/>
      <c r="AE277" s="36" t="s">
        <v>43</v>
      </c>
      <c r="AF277" s="36" t="s">
        <v>43</v>
      </c>
      <c r="AG277" s="36" t="s">
        <v>43</v>
      </c>
      <c r="AH277" s="36" t="s">
        <v>43</v>
      </c>
      <c r="AI277" s="36" t="s">
        <v>43</v>
      </c>
      <c r="AJ277" s="36" t="s">
        <v>43</v>
      </c>
      <c r="AK277" s="36" t="s">
        <v>43</v>
      </c>
      <c r="AL277" s="36" t="s">
        <v>43</v>
      </c>
      <c r="AM277" s="36" t="s">
        <v>43</v>
      </c>
      <c r="AN277" s="36" t="s">
        <v>43</v>
      </c>
      <c r="AO277" s="36" t="s">
        <v>43</v>
      </c>
      <c r="AP277" s="36" t="s">
        <v>43</v>
      </c>
      <c r="AQ277" s="36" t="s">
        <v>43</v>
      </c>
      <c r="AR277" s="36" t="s">
        <v>43</v>
      </c>
      <c r="AS277" s="36" t="s">
        <v>43</v>
      </c>
      <c r="AT277" s="36" t="s">
        <v>43</v>
      </c>
      <c r="AU277" s="36" t="s">
        <v>43</v>
      </c>
      <c r="AV277" s="36" t="s">
        <v>43</v>
      </c>
      <c r="AW277" s="36" t="s">
        <v>43</v>
      </c>
      <c r="AX277" s="36" t="s">
        <v>43</v>
      </c>
      <c r="AY277" s="36" t="s">
        <v>43</v>
      </c>
      <c r="AZ277" s="36" t="s">
        <v>43</v>
      </c>
      <c r="BA277" s="36" t="s">
        <v>43</v>
      </c>
      <c r="BB277" s="36" t="s">
        <v>43</v>
      </c>
      <c r="BC277" s="28"/>
    </row>
    <row r="278" spans="1:55" s="7" customFormat="1" ht="15.75" customHeight="1" x14ac:dyDescent="0.25">
      <c r="A278" s="37" t="s">
        <v>450</v>
      </c>
      <c r="B278" s="46" t="s">
        <v>420</v>
      </c>
      <c r="C278" s="39" t="s">
        <v>40</v>
      </c>
      <c r="D278" s="35" t="s">
        <v>43</v>
      </c>
      <c r="E278" s="35" t="s">
        <v>43</v>
      </c>
      <c r="F278" s="35" t="s">
        <v>43</v>
      </c>
      <c r="G278" s="35" t="s">
        <v>43</v>
      </c>
      <c r="H278" s="35" t="s">
        <v>43</v>
      </c>
      <c r="I278" s="35" t="s">
        <v>43</v>
      </c>
      <c r="J278" s="35" t="s">
        <v>43</v>
      </c>
      <c r="K278" s="35" t="s">
        <v>43</v>
      </c>
      <c r="L278" s="35" t="s">
        <v>43</v>
      </c>
      <c r="M278" s="35" t="s">
        <v>43</v>
      </c>
      <c r="N278" s="35" t="s">
        <v>43</v>
      </c>
      <c r="O278" s="35" t="s">
        <v>43</v>
      </c>
      <c r="P278" s="35" t="s">
        <v>43</v>
      </c>
      <c r="Q278" s="35" t="s">
        <v>43</v>
      </c>
      <c r="R278" s="35" t="s">
        <v>43</v>
      </c>
      <c r="S278" s="35" t="s">
        <v>43</v>
      </c>
      <c r="T278" s="35" t="s">
        <v>43</v>
      </c>
      <c r="U278" s="35" t="s">
        <v>43</v>
      </c>
      <c r="V278" s="35" t="s">
        <v>43</v>
      </c>
      <c r="W278" s="35" t="s">
        <v>43</v>
      </c>
      <c r="X278" s="35" t="s">
        <v>43</v>
      </c>
      <c r="Y278" s="35" t="s">
        <v>43</v>
      </c>
      <c r="Z278" s="35" t="s">
        <v>43</v>
      </c>
      <c r="AA278" s="35" t="s">
        <v>43</v>
      </c>
      <c r="AB278" s="35" t="s">
        <v>43</v>
      </c>
      <c r="AD278" s="40"/>
      <c r="AE278" s="36" t="s">
        <v>43</v>
      </c>
      <c r="AF278" s="36" t="s">
        <v>43</v>
      </c>
      <c r="AG278" s="36" t="s">
        <v>43</v>
      </c>
      <c r="AH278" s="36" t="s">
        <v>43</v>
      </c>
      <c r="AI278" s="36" t="s">
        <v>43</v>
      </c>
      <c r="AJ278" s="36" t="s">
        <v>43</v>
      </c>
      <c r="AK278" s="36" t="s">
        <v>43</v>
      </c>
      <c r="AL278" s="36" t="s">
        <v>43</v>
      </c>
      <c r="AM278" s="36" t="s">
        <v>43</v>
      </c>
      <c r="AN278" s="36" t="s">
        <v>43</v>
      </c>
      <c r="AO278" s="36" t="s">
        <v>43</v>
      </c>
      <c r="AP278" s="36" t="s">
        <v>43</v>
      </c>
      <c r="AQ278" s="36" t="s">
        <v>43</v>
      </c>
      <c r="AR278" s="36" t="s">
        <v>43</v>
      </c>
      <c r="AS278" s="36" t="s">
        <v>43</v>
      </c>
      <c r="AT278" s="36" t="s">
        <v>43</v>
      </c>
      <c r="AU278" s="36" t="s">
        <v>43</v>
      </c>
      <c r="AV278" s="36" t="s">
        <v>43</v>
      </c>
      <c r="AW278" s="36" t="s">
        <v>43</v>
      </c>
      <c r="AX278" s="36" t="s">
        <v>43</v>
      </c>
      <c r="AY278" s="36" t="s">
        <v>43</v>
      </c>
      <c r="AZ278" s="36" t="s">
        <v>43</v>
      </c>
      <c r="BA278" s="36" t="s">
        <v>43</v>
      </c>
      <c r="BB278" s="36" t="s">
        <v>43</v>
      </c>
      <c r="BC278" s="28"/>
    </row>
    <row r="279" spans="1:55" s="7" customFormat="1" ht="15.75" customHeight="1" x14ac:dyDescent="0.25">
      <c r="A279" s="37" t="s">
        <v>451</v>
      </c>
      <c r="B279" s="45" t="s">
        <v>67</v>
      </c>
      <c r="C279" s="39" t="s">
        <v>40</v>
      </c>
      <c r="D279" s="35" t="s">
        <v>43</v>
      </c>
      <c r="E279" s="35" t="s">
        <v>43</v>
      </c>
      <c r="F279" s="35" t="s">
        <v>43</v>
      </c>
      <c r="G279" s="35" t="s">
        <v>43</v>
      </c>
      <c r="H279" s="35" t="s">
        <v>43</v>
      </c>
      <c r="I279" s="35" t="s">
        <v>43</v>
      </c>
      <c r="J279" s="35" t="s">
        <v>43</v>
      </c>
      <c r="K279" s="35" t="s">
        <v>43</v>
      </c>
      <c r="L279" s="35" t="s">
        <v>43</v>
      </c>
      <c r="M279" s="35" t="s">
        <v>43</v>
      </c>
      <c r="N279" s="35" t="s">
        <v>43</v>
      </c>
      <c r="O279" s="35" t="s">
        <v>43</v>
      </c>
      <c r="P279" s="35" t="s">
        <v>43</v>
      </c>
      <c r="Q279" s="35" t="s">
        <v>43</v>
      </c>
      <c r="R279" s="35" t="s">
        <v>43</v>
      </c>
      <c r="S279" s="35" t="s">
        <v>43</v>
      </c>
      <c r="T279" s="35" t="s">
        <v>43</v>
      </c>
      <c r="U279" s="35" t="s">
        <v>43</v>
      </c>
      <c r="V279" s="35" t="s">
        <v>43</v>
      </c>
      <c r="W279" s="35" t="s">
        <v>43</v>
      </c>
      <c r="X279" s="35" t="s">
        <v>43</v>
      </c>
      <c r="Y279" s="35" t="s">
        <v>43</v>
      </c>
      <c r="Z279" s="35" t="s">
        <v>43</v>
      </c>
      <c r="AA279" s="35" t="s">
        <v>43</v>
      </c>
      <c r="AB279" s="35" t="s">
        <v>43</v>
      </c>
      <c r="AD279" s="40"/>
      <c r="AE279" s="36" t="s">
        <v>43</v>
      </c>
      <c r="AF279" s="36" t="s">
        <v>43</v>
      </c>
      <c r="AG279" s="36" t="s">
        <v>43</v>
      </c>
      <c r="AH279" s="36" t="s">
        <v>43</v>
      </c>
      <c r="AI279" s="36" t="s">
        <v>43</v>
      </c>
      <c r="AJ279" s="36" t="s">
        <v>43</v>
      </c>
      <c r="AK279" s="36" t="s">
        <v>43</v>
      </c>
      <c r="AL279" s="36" t="s">
        <v>43</v>
      </c>
      <c r="AM279" s="36" t="s">
        <v>43</v>
      </c>
      <c r="AN279" s="36" t="s">
        <v>43</v>
      </c>
      <c r="AO279" s="36" t="s">
        <v>43</v>
      </c>
      <c r="AP279" s="36" t="s">
        <v>43</v>
      </c>
      <c r="AQ279" s="36" t="s">
        <v>43</v>
      </c>
      <c r="AR279" s="36" t="s">
        <v>43</v>
      </c>
      <c r="AS279" s="36" t="s">
        <v>43</v>
      </c>
      <c r="AT279" s="36" t="s">
        <v>43</v>
      </c>
      <c r="AU279" s="36" t="s">
        <v>43</v>
      </c>
      <c r="AV279" s="36" t="s">
        <v>43</v>
      </c>
      <c r="AW279" s="36" t="s">
        <v>43</v>
      </c>
      <c r="AX279" s="36" t="s">
        <v>43</v>
      </c>
      <c r="AY279" s="36" t="s">
        <v>43</v>
      </c>
      <c r="AZ279" s="36" t="s">
        <v>43</v>
      </c>
      <c r="BA279" s="36" t="s">
        <v>43</v>
      </c>
      <c r="BB279" s="36" t="s">
        <v>43</v>
      </c>
      <c r="BC279" s="28"/>
    </row>
    <row r="280" spans="1:55" s="7" customFormat="1" ht="15.75" customHeight="1" x14ac:dyDescent="0.25">
      <c r="A280" s="37" t="s">
        <v>452</v>
      </c>
      <c r="B280" s="46" t="s">
        <v>420</v>
      </c>
      <c r="C280" s="39" t="s">
        <v>40</v>
      </c>
      <c r="D280" s="35" t="s">
        <v>43</v>
      </c>
      <c r="E280" s="35" t="s">
        <v>43</v>
      </c>
      <c r="F280" s="35" t="s">
        <v>43</v>
      </c>
      <c r="G280" s="35" t="s">
        <v>43</v>
      </c>
      <c r="H280" s="35" t="s">
        <v>43</v>
      </c>
      <c r="I280" s="35" t="s">
        <v>43</v>
      </c>
      <c r="J280" s="35" t="s">
        <v>43</v>
      </c>
      <c r="K280" s="35" t="s">
        <v>43</v>
      </c>
      <c r="L280" s="35" t="s">
        <v>43</v>
      </c>
      <c r="M280" s="35" t="s">
        <v>43</v>
      </c>
      <c r="N280" s="35" t="s">
        <v>43</v>
      </c>
      <c r="O280" s="35" t="s">
        <v>43</v>
      </c>
      <c r="P280" s="35" t="s">
        <v>43</v>
      </c>
      <c r="Q280" s="35" t="s">
        <v>43</v>
      </c>
      <c r="R280" s="35" t="s">
        <v>43</v>
      </c>
      <c r="S280" s="35" t="s">
        <v>43</v>
      </c>
      <c r="T280" s="35" t="s">
        <v>43</v>
      </c>
      <c r="U280" s="35" t="s">
        <v>43</v>
      </c>
      <c r="V280" s="35" t="s">
        <v>43</v>
      </c>
      <c r="W280" s="35" t="s">
        <v>43</v>
      </c>
      <c r="X280" s="35" t="s">
        <v>43</v>
      </c>
      <c r="Y280" s="35" t="s">
        <v>43</v>
      </c>
      <c r="Z280" s="35" t="s">
        <v>43</v>
      </c>
      <c r="AA280" s="35" t="s">
        <v>43</v>
      </c>
      <c r="AB280" s="35" t="s">
        <v>43</v>
      </c>
      <c r="AD280" s="40"/>
      <c r="AE280" s="36" t="s">
        <v>43</v>
      </c>
      <c r="AF280" s="36" t="s">
        <v>43</v>
      </c>
      <c r="AG280" s="36" t="s">
        <v>43</v>
      </c>
      <c r="AH280" s="36" t="s">
        <v>43</v>
      </c>
      <c r="AI280" s="36" t="s">
        <v>43</v>
      </c>
      <c r="AJ280" s="36" t="s">
        <v>43</v>
      </c>
      <c r="AK280" s="36" t="s">
        <v>43</v>
      </c>
      <c r="AL280" s="36" t="s">
        <v>43</v>
      </c>
      <c r="AM280" s="36" t="s">
        <v>43</v>
      </c>
      <c r="AN280" s="36" t="s">
        <v>43</v>
      </c>
      <c r="AO280" s="36" t="s">
        <v>43</v>
      </c>
      <c r="AP280" s="36" t="s">
        <v>43</v>
      </c>
      <c r="AQ280" s="36" t="s">
        <v>43</v>
      </c>
      <c r="AR280" s="36" t="s">
        <v>43</v>
      </c>
      <c r="AS280" s="36" t="s">
        <v>43</v>
      </c>
      <c r="AT280" s="36" t="s">
        <v>43</v>
      </c>
      <c r="AU280" s="36" t="s">
        <v>43</v>
      </c>
      <c r="AV280" s="36" t="s">
        <v>43</v>
      </c>
      <c r="AW280" s="36" t="s">
        <v>43</v>
      </c>
      <c r="AX280" s="36" t="s">
        <v>43</v>
      </c>
      <c r="AY280" s="36" t="s">
        <v>43</v>
      </c>
      <c r="AZ280" s="36" t="s">
        <v>43</v>
      </c>
      <c r="BA280" s="36" t="s">
        <v>43</v>
      </c>
      <c r="BB280" s="36" t="s">
        <v>43</v>
      </c>
      <c r="BC280" s="28"/>
    </row>
    <row r="281" spans="1:55" s="7" customFormat="1" x14ac:dyDescent="0.25">
      <c r="A281" s="37" t="s">
        <v>453</v>
      </c>
      <c r="B281" s="43" t="s">
        <v>454</v>
      </c>
      <c r="C281" s="39" t="s">
        <v>40</v>
      </c>
      <c r="D281" s="35">
        <v>277.04653672940003</v>
      </c>
      <c r="E281" s="35">
        <v>365.26558269740082</v>
      </c>
      <c r="F281" s="35">
        <v>480.40231039999935</v>
      </c>
      <c r="G281" s="35">
        <v>211.54990214300051</v>
      </c>
      <c r="H281" s="35">
        <v>265.95059091055066</v>
      </c>
      <c r="I281" s="35">
        <v>209.11632374300007</v>
      </c>
      <c r="J281" s="35">
        <v>181.91759336424619</v>
      </c>
      <c r="K281" s="35">
        <v>75.479910833102878</v>
      </c>
      <c r="L281" s="35">
        <v>235.57358059146304</v>
      </c>
      <c r="M281" s="35">
        <v>79.379910833102883</v>
      </c>
      <c r="N281" s="35">
        <v>155.28836246937408</v>
      </c>
      <c r="O281" s="35">
        <v>79.17991083310288</v>
      </c>
      <c r="P281" s="35">
        <v>136.23251574457413</v>
      </c>
      <c r="Q281" s="35">
        <v>77.630376083103002</v>
      </c>
      <c r="R281" s="35">
        <v>135.94749722457391</v>
      </c>
      <c r="S281" s="35">
        <v>77.203367083102933</v>
      </c>
      <c r="T281" s="35">
        <v>135.88807499457414</v>
      </c>
      <c r="U281" s="35">
        <v>77.203367083102933</v>
      </c>
      <c r="V281" s="35">
        <v>133.29251579457411</v>
      </c>
      <c r="W281" s="35">
        <v>77.203367083102933</v>
      </c>
      <c r="X281" s="35">
        <v>133.38164285558662</v>
      </c>
      <c r="Y281" s="35">
        <v>77.203367083102933</v>
      </c>
      <c r="Z281" s="35">
        <v>128.56257078944208</v>
      </c>
      <c r="AA281" s="34" t="s">
        <v>43</v>
      </c>
      <c r="AB281" s="34" t="s">
        <v>43</v>
      </c>
      <c r="AD281" s="40"/>
      <c r="AE281" s="36">
        <v>0</v>
      </c>
      <c r="AF281" s="36">
        <v>0</v>
      </c>
      <c r="AG281" s="36">
        <v>0</v>
      </c>
      <c r="AH281" s="36">
        <v>0</v>
      </c>
      <c r="AI281" s="36">
        <v>0</v>
      </c>
      <c r="AJ281" s="36">
        <v>0</v>
      </c>
      <c r="AK281" s="36">
        <v>0</v>
      </c>
      <c r="AL281" s="36">
        <v>0</v>
      </c>
      <c r="AM281" s="36">
        <v>-1130.7196701461742</v>
      </c>
      <c r="AN281" s="36">
        <v>0</v>
      </c>
      <c r="AO281" s="36">
        <v>19.697188822483781</v>
      </c>
      <c r="AP281" s="36">
        <v>0</v>
      </c>
      <c r="AQ281" s="36">
        <v>9.6971888224837812</v>
      </c>
      <c r="AR281" s="36">
        <v>0</v>
      </c>
      <c r="AS281" s="36">
        <v>9.6971888224836675</v>
      </c>
      <c r="AT281" s="36">
        <v>0</v>
      </c>
      <c r="AU281" s="36">
        <v>9.6971888224837812</v>
      </c>
      <c r="AV281" s="36">
        <v>0</v>
      </c>
      <c r="AW281" s="36">
        <v>9.6971888224837812</v>
      </c>
      <c r="AX281" s="36">
        <v>0</v>
      </c>
      <c r="AY281" s="36">
        <v>9.6971888224837812</v>
      </c>
      <c r="AZ281" s="36">
        <v>0</v>
      </c>
      <c r="BA281" s="36">
        <v>4.6971888224837812</v>
      </c>
      <c r="BB281" s="36" t="s">
        <v>43</v>
      </c>
      <c r="BC281" s="28"/>
    </row>
    <row r="282" spans="1:55" s="7" customFormat="1" x14ac:dyDescent="0.25">
      <c r="A282" s="37" t="s">
        <v>455</v>
      </c>
      <c r="B282" s="45" t="s">
        <v>420</v>
      </c>
      <c r="C282" s="39" t="s">
        <v>40</v>
      </c>
      <c r="D282" s="35">
        <v>0</v>
      </c>
      <c r="E282" s="35">
        <v>0</v>
      </c>
      <c r="F282" s="35">
        <v>0</v>
      </c>
      <c r="G282" s="35">
        <v>42.309980428600106</v>
      </c>
      <c r="H282" s="35">
        <v>0</v>
      </c>
      <c r="I282" s="35">
        <v>41.823264748600018</v>
      </c>
      <c r="J282" s="35">
        <v>0</v>
      </c>
      <c r="K282" s="35">
        <v>0</v>
      </c>
      <c r="L282" s="35">
        <v>63.789159319254168</v>
      </c>
      <c r="M282" s="35">
        <v>0</v>
      </c>
      <c r="N282" s="35">
        <v>41.898956430786768</v>
      </c>
      <c r="O282" s="35">
        <v>0</v>
      </c>
      <c r="P282" s="35">
        <v>36.757424427252431</v>
      </c>
      <c r="Q282" s="35">
        <v>0</v>
      </c>
      <c r="R282" s="35">
        <v>36.680522473571557</v>
      </c>
      <c r="S282" s="35">
        <v>0</v>
      </c>
      <c r="T282" s="35">
        <v>36.66448953094357</v>
      </c>
      <c r="U282" s="35">
        <v>0</v>
      </c>
      <c r="V282" s="35">
        <v>35.964171623972874</v>
      </c>
      <c r="W282" s="35">
        <v>0</v>
      </c>
      <c r="X282" s="35">
        <v>35.988219342407774</v>
      </c>
      <c r="Y282" s="35">
        <v>0</v>
      </c>
      <c r="Z282" s="35">
        <v>34.687966794554598</v>
      </c>
      <c r="AA282" s="34" t="s">
        <v>43</v>
      </c>
      <c r="AB282" s="34" t="s">
        <v>43</v>
      </c>
      <c r="AD282" s="40"/>
      <c r="AE282" s="36">
        <v>0</v>
      </c>
      <c r="AF282" s="36">
        <v>0</v>
      </c>
      <c r="AG282" s="36">
        <v>0</v>
      </c>
      <c r="AH282" s="36">
        <v>0</v>
      </c>
      <c r="AI282" s="36">
        <v>0</v>
      </c>
      <c r="AJ282" s="36">
        <v>0</v>
      </c>
      <c r="AK282" s="36">
        <v>0</v>
      </c>
      <c r="AL282" s="36">
        <v>0</v>
      </c>
      <c r="AM282" s="36">
        <v>-218.54449498187233</v>
      </c>
      <c r="AN282" s="36">
        <v>0</v>
      </c>
      <c r="AO282" s="36">
        <v>-8.5887783839120289</v>
      </c>
      <c r="AP282" s="36">
        <v>0</v>
      </c>
      <c r="AQ282" s="36">
        <v>-10.35834172852077</v>
      </c>
      <c r="AR282" s="36">
        <v>0</v>
      </c>
      <c r="AS282" s="36">
        <v>-10.329116276796015</v>
      </c>
      <c r="AT282" s="36">
        <v>0</v>
      </c>
      <c r="AU282" s="36">
        <v>-10.323023193742046</v>
      </c>
      <c r="AV282" s="36">
        <v>0</v>
      </c>
      <c r="AW282" s="36">
        <v>-10.056877716254576</v>
      </c>
      <c r="AX282" s="36">
        <v>0</v>
      </c>
      <c r="AY282" s="36">
        <v>-10.066016696482933</v>
      </c>
      <c r="AZ282" s="36">
        <v>0</v>
      </c>
      <c r="BA282" s="36">
        <v>-11.433638242622436</v>
      </c>
      <c r="BB282" s="36" t="s">
        <v>43</v>
      </c>
      <c r="BC282" s="28"/>
    </row>
    <row r="283" spans="1:55" s="7" customFormat="1" x14ac:dyDescent="0.25">
      <c r="A283" s="37" t="s">
        <v>456</v>
      </c>
      <c r="B283" s="44" t="s">
        <v>457</v>
      </c>
      <c r="C283" s="39" t="s">
        <v>40</v>
      </c>
      <c r="D283" s="35">
        <f>D286+D291+D293+D295+D297+D299+D301+D303</f>
        <v>1177.0326463946997</v>
      </c>
      <c r="E283" s="35">
        <f t="shared" ref="E283:Z283" si="284">E286+E291+E293+E295+E297+E299+E301+E303</f>
        <v>1845.7335721862</v>
      </c>
      <c r="F283" s="35">
        <f t="shared" si="284"/>
        <v>1669.1438317859001</v>
      </c>
      <c r="G283" s="35">
        <f t="shared" si="284"/>
        <v>1671.995081738517</v>
      </c>
      <c r="H283" s="35">
        <f t="shared" si="284"/>
        <v>1384.3282930795633</v>
      </c>
      <c r="I283" s="35">
        <f t="shared" si="284"/>
        <v>1365.8218241348095</v>
      </c>
      <c r="J283" s="35">
        <f t="shared" si="284"/>
        <v>1024.8771942549199</v>
      </c>
      <c r="K283" s="35">
        <f t="shared" si="284"/>
        <v>1275.5345773622166</v>
      </c>
      <c r="L283" s="35">
        <f t="shared" si="284"/>
        <v>2888.7434357596426</v>
      </c>
      <c r="M283" s="35">
        <f t="shared" si="284"/>
        <v>1087.2682939357546</v>
      </c>
      <c r="N283" s="35">
        <f t="shared" si="284"/>
        <v>993.70704035702533</v>
      </c>
      <c r="O283" s="35">
        <f t="shared" si="284"/>
        <v>1105.3249733007301</v>
      </c>
      <c r="P283" s="35">
        <f t="shared" si="284"/>
        <v>870.64766488121654</v>
      </c>
      <c r="Q283" s="35">
        <f t="shared" si="284"/>
        <v>1097.5838742717294</v>
      </c>
      <c r="R283" s="35">
        <f t="shared" si="284"/>
        <v>900.76906580954903</v>
      </c>
      <c r="S283" s="35">
        <f t="shared" si="284"/>
        <v>1020.5185817475076</v>
      </c>
      <c r="T283" s="35">
        <f t="shared" si="284"/>
        <v>909.83038761166893</v>
      </c>
      <c r="U283" s="35">
        <f t="shared" si="284"/>
        <v>1012.1455717337899</v>
      </c>
      <c r="V283" s="35">
        <f t="shared" si="284"/>
        <v>913.57135403441578</v>
      </c>
      <c r="W283" s="35">
        <f t="shared" si="284"/>
        <v>1006.900930774054</v>
      </c>
      <c r="X283" s="35">
        <f t="shared" si="284"/>
        <v>911.33328715250218</v>
      </c>
      <c r="Y283" s="35">
        <f t="shared" si="284"/>
        <v>1004.2287073758487</v>
      </c>
      <c r="Z283" s="35">
        <f t="shared" si="284"/>
        <v>928.52810941027303</v>
      </c>
      <c r="AA283" s="34" t="s">
        <v>43</v>
      </c>
      <c r="AB283" s="34" t="s">
        <v>43</v>
      </c>
      <c r="AD283" s="49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27.576027416052511</v>
      </c>
      <c r="AN283" s="36">
        <v>0</v>
      </c>
      <c r="AO283" s="36">
        <v>56.090342392089383</v>
      </c>
      <c r="AP283" s="36">
        <v>0</v>
      </c>
      <c r="AQ283" s="36">
        <v>45.918470118616256</v>
      </c>
      <c r="AR283" s="36">
        <v>0</v>
      </c>
      <c r="AS283" s="36">
        <v>45.918470118616597</v>
      </c>
      <c r="AT283" s="36">
        <v>0</v>
      </c>
      <c r="AU283" s="36">
        <v>45.918470118615119</v>
      </c>
      <c r="AV283" s="36">
        <v>0</v>
      </c>
      <c r="AW283" s="36">
        <v>45.918470118615687</v>
      </c>
      <c r="AX283" s="36">
        <v>0</v>
      </c>
      <c r="AY283" s="36">
        <v>45.91847011861546</v>
      </c>
      <c r="AZ283" s="36">
        <v>0</v>
      </c>
      <c r="BA283" s="36">
        <v>55.918470118615232</v>
      </c>
      <c r="BB283" s="36" t="s">
        <v>43</v>
      </c>
      <c r="BC283" s="28"/>
    </row>
    <row r="284" spans="1:55" s="7" customFormat="1" x14ac:dyDescent="0.25">
      <c r="A284" s="37" t="s">
        <v>458</v>
      </c>
      <c r="B284" s="43" t="s">
        <v>459</v>
      </c>
      <c r="C284" s="39" t="s">
        <v>40</v>
      </c>
      <c r="D284" s="35" t="s">
        <v>43</v>
      </c>
      <c r="E284" s="35" t="s">
        <v>43</v>
      </c>
      <c r="F284" s="35" t="s">
        <v>43</v>
      </c>
      <c r="G284" s="35" t="s">
        <v>43</v>
      </c>
      <c r="H284" s="35" t="s">
        <v>43</v>
      </c>
      <c r="I284" s="35" t="s">
        <v>43</v>
      </c>
      <c r="J284" s="35" t="s">
        <v>43</v>
      </c>
      <c r="K284" s="35" t="s">
        <v>43</v>
      </c>
      <c r="L284" s="35" t="s">
        <v>43</v>
      </c>
      <c r="M284" s="35" t="s">
        <v>43</v>
      </c>
      <c r="N284" s="35" t="s">
        <v>43</v>
      </c>
      <c r="O284" s="35" t="s">
        <v>43</v>
      </c>
      <c r="P284" s="35" t="s">
        <v>43</v>
      </c>
      <c r="Q284" s="35" t="s">
        <v>43</v>
      </c>
      <c r="R284" s="35" t="s">
        <v>43</v>
      </c>
      <c r="S284" s="35" t="s">
        <v>43</v>
      </c>
      <c r="T284" s="35" t="s">
        <v>43</v>
      </c>
      <c r="U284" s="35" t="s">
        <v>43</v>
      </c>
      <c r="V284" s="35" t="s">
        <v>43</v>
      </c>
      <c r="W284" s="35" t="s">
        <v>43</v>
      </c>
      <c r="X284" s="35" t="s">
        <v>43</v>
      </c>
      <c r="Y284" s="35" t="s">
        <v>43</v>
      </c>
      <c r="Z284" s="35" t="s">
        <v>43</v>
      </c>
      <c r="AA284" s="35" t="s">
        <v>43</v>
      </c>
      <c r="AB284" s="35" t="s">
        <v>43</v>
      </c>
      <c r="AD284" s="40"/>
      <c r="AE284" s="36" t="s">
        <v>43</v>
      </c>
      <c r="AF284" s="36" t="s">
        <v>43</v>
      </c>
      <c r="AG284" s="36" t="s">
        <v>43</v>
      </c>
      <c r="AH284" s="36" t="s">
        <v>43</v>
      </c>
      <c r="AI284" s="36" t="s">
        <v>43</v>
      </c>
      <c r="AJ284" s="36" t="s">
        <v>43</v>
      </c>
      <c r="AK284" s="36" t="s">
        <v>43</v>
      </c>
      <c r="AL284" s="36" t="s">
        <v>43</v>
      </c>
      <c r="AM284" s="36" t="s">
        <v>43</v>
      </c>
      <c r="AN284" s="36" t="s">
        <v>43</v>
      </c>
      <c r="AO284" s="36" t="s">
        <v>43</v>
      </c>
      <c r="AP284" s="36" t="s">
        <v>43</v>
      </c>
      <c r="AQ284" s="36" t="s">
        <v>43</v>
      </c>
      <c r="AR284" s="36" t="s">
        <v>43</v>
      </c>
      <c r="AS284" s="36" t="s">
        <v>43</v>
      </c>
      <c r="AT284" s="36" t="s">
        <v>43</v>
      </c>
      <c r="AU284" s="36" t="s">
        <v>43</v>
      </c>
      <c r="AV284" s="36" t="s">
        <v>43</v>
      </c>
      <c r="AW284" s="36" t="s">
        <v>43</v>
      </c>
      <c r="AX284" s="36" t="s">
        <v>43</v>
      </c>
      <c r="AY284" s="36" t="s">
        <v>43</v>
      </c>
      <c r="AZ284" s="36" t="s">
        <v>43</v>
      </c>
      <c r="BA284" s="36" t="s">
        <v>43</v>
      </c>
      <c r="BB284" s="36" t="s">
        <v>43</v>
      </c>
      <c r="BC284" s="28"/>
    </row>
    <row r="285" spans="1:55" s="7" customFormat="1" x14ac:dyDescent="0.25">
      <c r="A285" s="37" t="s">
        <v>460</v>
      </c>
      <c r="B285" s="45" t="s">
        <v>420</v>
      </c>
      <c r="C285" s="39" t="s">
        <v>40</v>
      </c>
      <c r="D285" s="35" t="s">
        <v>43</v>
      </c>
      <c r="E285" s="35" t="s">
        <v>43</v>
      </c>
      <c r="F285" s="35" t="s">
        <v>43</v>
      </c>
      <c r="G285" s="35" t="s">
        <v>43</v>
      </c>
      <c r="H285" s="35" t="s">
        <v>43</v>
      </c>
      <c r="I285" s="35" t="s">
        <v>43</v>
      </c>
      <c r="J285" s="35" t="s">
        <v>43</v>
      </c>
      <c r="K285" s="35" t="s">
        <v>43</v>
      </c>
      <c r="L285" s="35" t="s">
        <v>43</v>
      </c>
      <c r="M285" s="35" t="s">
        <v>43</v>
      </c>
      <c r="N285" s="35" t="s">
        <v>43</v>
      </c>
      <c r="O285" s="35" t="s">
        <v>43</v>
      </c>
      <c r="P285" s="35" t="s">
        <v>43</v>
      </c>
      <c r="Q285" s="35" t="s">
        <v>43</v>
      </c>
      <c r="R285" s="35" t="s">
        <v>43</v>
      </c>
      <c r="S285" s="35" t="s">
        <v>43</v>
      </c>
      <c r="T285" s="35" t="s">
        <v>43</v>
      </c>
      <c r="U285" s="35" t="s">
        <v>43</v>
      </c>
      <c r="V285" s="35" t="s">
        <v>43</v>
      </c>
      <c r="W285" s="35" t="s">
        <v>43</v>
      </c>
      <c r="X285" s="35" t="s">
        <v>43</v>
      </c>
      <c r="Y285" s="35" t="s">
        <v>43</v>
      </c>
      <c r="Z285" s="35" t="s">
        <v>43</v>
      </c>
      <c r="AA285" s="35" t="s">
        <v>43</v>
      </c>
      <c r="AB285" s="35" t="s">
        <v>43</v>
      </c>
      <c r="AD285" s="40"/>
      <c r="AE285" s="36" t="s">
        <v>43</v>
      </c>
      <c r="AF285" s="36" t="s">
        <v>43</v>
      </c>
      <c r="AG285" s="36" t="s">
        <v>43</v>
      </c>
      <c r="AH285" s="36" t="s">
        <v>43</v>
      </c>
      <c r="AI285" s="36" t="s">
        <v>43</v>
      </c>
      <c r="AJ285" s="36" t="s">
        <v>43</v>
      </c>
      <c r="AK285" s="36" t="s">
        <v>43</v>
      </c>
      <c r="AL285" s="36" t="s">
        <v>43</v>
      </c>
      <c r="AM285" s="36" t="s">
        <v>43</v>
      </c>
      <c r="AN285" s="36" t="s">
        <v>43</v>
      </c>
      <c r="AO285" s="36" t="s">
        <v>43</v>
      </c>
      <c r="AP285" s="36" t="s">
        <v>43</v>
      </c>
      <c r="AQ285" s="36" t="s">
        <v>43</v>
      </c>
      <c r="AR285" s="36" t="s">
        <v>43</v>
      </c>
      <c r="AS285" s="36" t="s">
        <v>43</v>
      </c>
      <c r="AT285" s="36" t="s">
        <v>43</v>
      </c>
      <c r="AU285" s="36" t="s">
        <v>43</v>
      </c>
      <c r="AV285" s="36" t="s">
        <v>43</v>
      </c>
      <c r="AW285" s="36" t="s">
        <v>43</v>
      </c>
      <c r="AX285" s="36" t="s">
        <v>43</v>
      </c>
      <c r="AY285" s="36" t="s">
        <v>43</v>
      </c>
      <c r="AZ285" s="36" t="s">
        <v>43</v>
      </c>
      <c r="BA285" s="36" t="s">
        <v>43</v>
      </c>
      <c r="BB285" s="36" t="s">
        <v>43</v>
      </c>
      <c r="BC285" s="28"/>
    </row>
    <row r="286" spans="1:55" s="7" customFormat="1" x14ac:dyDescent="0.25">
      <c r="A286" s="37" t="s">
        <v>461</v>
      </c>
      <c r="B286" s="43" t="s">
        <v>462</v>
      </c>
      <c r="C286" s="39" t="s">
        <v>40</v>
      </c>
      <c r="D286" s="35">
        <f>D287+D289</f>
        <v>120.89843361</v>
      </c>
      <c r="E286" s="35">
        <f t="shared" ref="E286:Z286" si="285">E287+E289</f>
        <v>56.16745121000001</v>
      </c>
      <c r="F286" s="35">
        <f t="shared" si="285"/>
        <v>121.24359999999997</v>
      </c>
      <c r="G286" s="35">
        <f t="shared" si="285"/>
        <v>227.77362309631332</v>
      </c>
      <c r="H286" s="35">
        <f t="shared" si="285"/>
        <v>137.20652879999986</v>
      </c>
      <c r="I286" s="35">
        <f t="shared" si="285"/>
        <v>139.93895323366345</v>
      </c>
      <c r="J286" s="35">
        <f t="shared" si="285"/>
        <v>141.84420848999989</v>
      </c>
      <c r="K286" s="35">
        <f t="shared" si="285"/>
        <v>141.84420848999989</v>
      </c>
      <c r="L286" s="35">
        <f t="shared" si="285"/>
        <v>69.19325848999992</v>
      </c>
      <c r="M286" s="35">
        <f t="shared" si="285"/>
        <v>141.84420848999989</v>
      </c>
      <c r="N286" s="35">
        <f t="shared" si="285"/>
        <v>0</v>
      </c>
      <c r="O286" s="35">
        <f t="shared" si="285"/>
        <v>141.84420848999989</v>
      </c>
      <c r="P286" s="35">
        <f t="shared" si="285"/>
        <v>0</v>
      </c>
      <c r="Q286" s="35">
        <f t="shared" si="285"/>
        <v>141.84420848999989</v>
      </c>
      <c r="R286" s="35">
        <f t="shared" si="285"/>
        <v>0</v>
      </c>
      <c r="S286" s="35">
        <f t="shared" si="285"/>
        <v>141.84420848999989</v>
      </c>
      <c r="T286" s="35">
        <f t="shared" si="285"/>
        <v>0</v>
      </c>
      <c r="U286" s="35">
        <f t="shared" si="285"/>
        <v>141.84420848999989</v>
      </c>
      <c r="V286" s="35">
        <f t="shared" si="285"/>
        <v>0</v>
      </c>
      <c r="W286" s="35">
        <f t="shared" si="285"/>
        <v>141.84420848999989</v>
      </c>
      <c r="X286" s="35">
        <f t="shared" si="285"/>
        <v>0</v>
      </c>
      <c r="Y286" s="35">
        <f t="shared" si="285"/>
        <v>141.84420848999989</v>
      </c>
      <c r="Z286" s="35">
        <f t="shared" si="285"/>
        <v>0</v>
      </c>
      <c r="AA286" s="34" t="s">
        <v>43</v>
      </c>
      <c r="AB286" s="34" t="s">
        <v>43</v>
      </c>
      <c r="AD286" s="40"/>
      <c r="AE286" s="36">
        <v>0</v>
      </c>
      <c r="AF286" s="36">
        <v>0</v>
      </c>
      <c r="AG286" s="36">
        <v>0</v>
      </c>
      <c r="AH286" s="36">
        <v>0</v>
      </c>
      <c r="AI286" s="36">
        <v>0</v>
      </c>
      <c r="AJ286" s="36">
        <v>0</v>
      </c>
      <c r="AK286" s="36">
        <v>0</v>
      </c>
      <c r="AL286" s="36">
        <v>0</v>
      </c>
      <c r="AM286" s="36">
        <v>5.7500000000061391E-3</v>
      </c>
      <c r="AN286" s="36">
        <v>0</v>
      </c>
      <c r="AO286" s="36">
        <v>0</v>
      </c>
      <c r="AP286" s="36">
        <v>0</v>
      </c>
      <c r="AQ286" s="36">
        <v>0</v>
      </c>
      <c r="AR286" s="36">
        <v>0</v>
      </c>
      <c r="AS286" s="36">
        <v>0</v>
      </c>
      <c r="AT286" s="36">
        <v>0</v>
      </c>
      <c r="AU286" s="36">
        <v>0</v>
      </c>
      <c r="AV286" s="36">
        <v>0</v>
      </c>
      <c r="AW286" s="36">
        <v>0</v>
      </c>
      <c r="AX286" s="36">
        <v>0</v>
      </c>
      <c r="AY286" s="36">
        <v>0</v>
      </c>
      <c r="AZ286" s="36">
        <v>0</v>
      </c>
      <c r="BA286" s="36">
        <v>0</v>
      </c>
      <c r="BB286" s="36" t="s">
        <v>43</v>
      </c>
      <c r="BC286" s="28"/>
    </row>
    <row r="287" spans="1:55" s="7" customFormat="1" x14ac:dyDescent="0.25">
      <c r="A287" s="37" t="s">
        <v>463</v>
      </c>
      <c r="B287" s="45" t="s">
        <v>290</v>
      </c>
      <c r="C287" s="39" t="s">
        <v>40</v>
      </c>
      <c r="D287" s="35">
        <v>0</v>
      </c>
      <c r="E287" s="35">
        <v>0</v>
      </c>
      <c r="F287" s="35">
        <v>0</v>
      </c>
      <c r="G287" s="35">
        <v>0</v>
      </c>
      <c r="H287" s="35">
        <v>0</v>
      </c>
      <c r="I287" s="35">
        <v>0</v>
      </c>
      <c r="J287" s="35">
        <v>0</v>
      </c>
      <c r="K287" s="35">
        <v>0</v>
      </c>
      <c r="L287" s="35">
        <v>69.19325848999992</v>
      </c>
      <c r="M287" s="35">
        <v>0</v>
      </c>
      <c r="N287" s="35">
        <v>0</v>
      </c>
      <c r="O287" s="35">
        <v>0</v>
      </c>
      <c r="P287" s="35">
        <v>0</v>
      </c>
      <c r="Q287" s="35">
        <v>0</v>
      </c>
      <c r="R287" s="35">
        <v>0</v>
      </c>
      <c r="S287" s="35">
        <v>0</v>
      </c>
      <c r="T287" s="35">
        <v>0</v>
      </c>
      <c r="U287" s="35">
        <v>0</v>
      </c>
      <c r="V287" s="35">
        <v>0</v>
      </c>
      <c r="W287" s="35">
        <v>0</v>
      </c>
      <c r="X287" s="35">
        <v>0</v>
      </c>
      <c r="Y287" s="35">
        <v>0</v>
      </c>
      <c r="Z287" s="35">
        <v>0</v>
      </c>
      <c r="AA287" s="34" t="s">
        <v>43</v>
      </c>
      <c r="AB287" s="34" t="s">
        <v>43</v>
      </c>
      <c r="AD287" s="40"/>
      <c r="AE287" s="36">
        <v>0</v>
      </c>
      <c r="AF287" s="36">
        <v>0</v>
      </c>
      <c r="AG287" s="36">
        <v>0</v>
      </c>
      <c r="AH287" s="36">
        <v>0</v>
      </c>
      <c r="AI287" s="36">
        <v>0</v>
      </c>
      <c r="AJ287" s="36">
        <v>0</v>
      </c>
      <c r="AK287" s="36">
        <v>0</v>
      </c>
      <c r="AL287" s="36">
        <v>0</v>
      </c>
      <c r="AM287" s="36">
        <v>5.7500000000061391E-3</v>
      </c>
      <c r="AN287" s="36">
        <v>0</v>
      </c>
      <c r="AO287" s="36">
        <v>0</v>
      </c>
      <c r="AP287" s="36">
        <v>0</v>
      </c>
      <c r="AQ287" s="36">
        <v>0</v>
      </c>
      <c r="AR287" s="36">
        <v>0</v>
      </c>
      <c r="AS287" s="36">
        <v>0</v>
      </c>
      <c r="AT287" s="36">
        <v>0</v>
      </c>
      <c r="AU287" s="36">
        <v>0</v>
      </c>
      <c r="AV287" s="36">
        <v>0</v>
      </c>
      <c r="AW287" s="36">
        <v>0</v>
      </c>
      <c r="AX287" s="36">
        <v>0</v>
      </c>
      <c r="AY287" s="36">
        <v>0</v>
      </c>
      <c r="AZ287" s="36">
        <v>0</v>
      </c>
      <c r="BA287" s="36">
        <v>0</v>
      </c>
      <c r="BB287" s="36" t="s">
        <v>43</v>
      </c>
      <c r="BC287" s="28"/>
    </row>
    <row r="288" spans="1:55" s="7" customFormat="1" x14ac:dyDescent="0.25">
      <c r="A288" s="37" t="s">
        <v>464</v>
      </c>
      <c r="B288" s="46" t="s">
        <v>420</v>
      </c>
      <c r="C288" s="39" t="s">
        <v>40</v>
      </c>
      <c r="D288" s="35">
        <v>0</v>
      </c>
      <c r="E288" s="35">
        <v>0</v>
      </c>
      <c r="F288" s="35">
        <v>0</v>
      </c>
      <c r="G288" s="35">
        <v>0</v>
      </c>
      <c r="H288" s="35">
        <v>0</v>
      </c>
      <c r="I288" s="35">
        <v>0</v>
      </c>
      <c r="J288" s="35">
        <v>0</v>
      </c>
      <c r="K288" s="35">
        <v>0</v>
      </c>
      <c r="L288" s="35">
        <v>65.176554230000008</v>
      </c>
      <c r="M288" s="35">
        <v>0</v>
      </c>
      <c r="N288" s="35">
        <v>0</v>
      </c>
      <c r="O288" s="35">
        <v>0</v>
      </c>
      <c r="P288" s="35">
        <v>0</v>
      </c>
      <c r="Q288" s="35">
        <v>0</v>
      </c>
      <c r="R288" s="35">
        <v>0</v>
      </c>
      <c r="S288" s="35">
        <v>0</v>
      </c>
      <c r="T288" s="35">
        <v>0</v>
      </c>
      <c r="U288" s="35">
        <v>0</v>
      </c>
      <c r="V288" s="35">
        <v>0</v>
      </c>
      <c r="W288" s="35">
        <v>0</v>
      </c>
      <c r="X288" s="35">
        <v>0</v>
      </c>
      <c r="Y288" s="35">
        <v>0</v>
      </c>
      <c r="Z288" s="35">
        <v>0</v>
      </c>
      <c r="AA288" s="34" t="s">
        <v>43</v>
      </c>
      <c r="AB288" s="34" t="s">
        <v>43</v>
      </c>
      <c r="AD288" s="40"/>
      <c r="AE288" s="36">
        <v>0</v>
      </c>
      <c r="AF288" s="36">
        <v>0</v>
      </c>
      <c r="AG288" s="36">
        <v>0</v>
      </c>
      <c r="AH288" s="36">
        <v>0</v>
      </c>
      <c r="AI288" s="36">
        <v>0</v>
      </c>
      <c r="AJ288" s="36">
        <v>0</v>
      </c>
      <c r="AK288" s="36">
        <v>0</v>
      </c>
      <c r="AL288" s="36">
        <v>0</v>
      </c>
      <c r="AM288" s="36">
        <v>0.38785885000000064</v>
      </c>
      <c r="AN288" s="36">
        <v>0</v>
      </c>
      <c r="AO288" s="36">
        <v>0</v>
      </c>
      <c r="AP288" s="36">
        <v>0</v>
      </c>
      <c r="AQ288" s="36">
        <v>0</v>
      </c>
      <c r="AR288" s="36">
        <v>0</v>
      </c>
      <c r="AS288" s="36">
        <v>0</v>
      </c>
      <c r="AT288" s="36">
        <v>0</v>
      </c>
      <c r="AU288" s="36">
        <v>0</v>
      </c>
      <c r="AV288" s="36">
        <v>0</v>
      </c>
      <c r="AW288" s="36">
        <v>0</v>
      </c>
      <c r="AX288" s="36">
        <v>0</v>
      </c>
      <c r="AY288" s="36">
        <v>0</v>
      </c>
      <c r="AZ288" s="36">
        <v>0</v>
      </c>
      <c r="BA288" s="36">
        <v>0</v>
      </c>
      <c r="BB288" s="36" t="s">
        <v>43</v>
      </c>
      <c r="BC288" s="28"/>
    </row>
    <row r="289" spans="1:55" s="7" customFormat="1" x14ac:dyDescent="0.25">
      <c r="A289" s="37" t="s">
        <v>465</v>
      </c>
      <c r="B289" s="45" t="s">
        <v>466</v>
      </c>
      <c r="C289" s="39" t="s">
        <v>40</v>
      </c>
      <c r="D289" s="35">
        <v>120.89843361</v>
      </c>
      <c r="E289" s="35">
        <v>56.16745121000001</v>
      </c>
      <c r="F289" s="35">
        <v>121.24359999999997</v>
      </c>
      <c r="G289" s="35">
        <v>227.77362309631332</v>
      </c>
      <c r="H289" s="35">
        <v>137.20652879999986</v>
      </c>
      <c r="I289" s="35">
        <v>139.93895323366345</v>
      </c>
      <c r="J289" s="35">
        <v>141.84420848999989</v>
      </c>
      <c r="K289" s="35">
        <v>141.84420848999989</v>
      </c>
      <c r="L289" s="35">
        <v>0</v>
      </c>
      <c r="M289" s="35">
        <v>141.84420848999989</v>
      </c>
      <c r="N289" s="35">
        <v>0</v>
      </c>
      <c r="O289" s="35">
        <v>141.84420848999989</v>
      </c>
      <c r="P289" s="35">
        <v>0</v>
      </c>
      <c r="Q289" s="35">
        <v>141.84420848999989</v>
      </c>
      <c r="R289" s="35">
        <v>0</v>
      </c>
      <c r="S289" s="35">
        <v>141.84420848999989</v>
      </c>
      <c r="T289" s="35">
        <v>0</v>
      </c>
      <c r="U289" s="35">
        <v>141.84420848999989</v>
      </c>
      <c r="V289" s="35">
        <v>0</v>
      </c>
      <c r="W289" s="35">
        <v>141.84420848999989</v>
      </c>
      <c r="X289" s="35">
        <v>0</v>
      </c>
      <c r="Y289" s="35">
        <v>141.84420848999989</v>
      </c>
      <c r="Z289" s="35">
        <v>0</v>
      </c>
      <c r="AA289" s="34" t="s">
        <v>43</v>
      </c>
      <c r="AB289" s="34" t="s">
        <v>43</v>
      </c>
      <c r="AD289" s="40"/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36">
        <v>0</v>
      </c>
      <c r="AT289" s="36">
        <v>0</v>
      </c>
      <c r="AU289" s="36">
        <v>0</v>
      </c>
      <c r="AV289" s="36">
        <v>0</v>
      </c>
      <c r="AW289" s="36">
        <v>0</v>
      </c>
      <c r="AX289" s="36">
        <v>0</v>
      </c>
      <c r="AY289" s="36">
        <v>0</v>
      </c>
      <c r="AZ289" s="36">
        <v>0</v>
      </c>
      <c r="BA289" s="36">
        <v>0</v>
      </c>
      <c r="BB289" s="36" t="s">
        <v>43</v>
      </c>
      <c r="BC289" s="28"/>
    </row>
    <row r="290" spans="1:55" s="7" customFormat="1" x14ac:dyDescent="0.25">
      <c r="A290" s="37" t="s">
        <v>467</v>
      </c>
      <c r="B290" s="46" t="s">
        <v>420</v>
      </c>
      <c r="C290" s="39" t="s">
        <v>40</v>
      </c>
      <c r="D290" s="35">
        <v>0</v>
      </c>
      <c r="E290" s="35">
        <v>0</v>
      </c>
      <c r="F290" s="35">
        <v>13.342469999999999</v>
      </c>
      <c r="G290" s="35">
        <v>111.60361048731198</v>
      </c>
      <c r="H290" s="35">
        <v>6.6688929999999993E-2</v>
      </c>
      <c r="I290" s="35">
        <v>50.102416666667615</v>
      </c>
      <c r="J290" s="35">
        <v>3.8002731900000004</v>
      </c>
      <c r="K290" s="35">
        <v>0</v>
      </c>
      <c r="L290" s="35">
        <v>0</v>
      </c>
      <c r="M290" s="35">
        <v>0</v>
      </c>
      <c r="N290" s="35">
        <v>0</v>
      </c>
      <c r="O290" s="35">
        <v>0</v>
      </c>
      <c r="P290" s="35">
        <v>0</v>
      </c>
      <c r="Q290" s="35">
        <v>0</v>
      </c>
      <c r="R290" s="35">
        <v>0</v>
      </c>
      <c r="S290" s="35">
        <v>0</v>
      </c>
      <c r="T290" s="35">
        <v>0</v>
      </c>
      <c r="U290" s="35">
        <v>0</v>
      </c>
      <c r="V290" s="35">
        <v>0</v>
      </c>
      <c r="W290" s="35">
        <v>0</v>
      </c>
      <c r="X290" s="35">
        <v>0</v>
      </c>
      <c r="Y290" s="35">
        <v>0</v>
      </c>
      <c r="Z290" s="35">
        <v>0</v>
      </c>
      <c r="AA290" s="34" t="s">
        <v>43</v>
      </c>
      <c r="AB290" s="34" t="s">
        <v>43</v>
      </c>
      <c r="AD290" s="40"/>
      <c r="AE290" s="36">
        <v>0</v>
      </c>
      <c r="AF290" s="36">
        <v>0</v>
      </c>
      <c r="AG290" s="36">
        <v>0</v>
      </c>
      <c r="AH290" s="36">
        <v>0</v>
      </c>
      <c r="AI290" s="36">
        <v>0</v>
      </c>
      <c r="AJ290" s="36">
        <v>0</v>
      </c>
      <c r="AK290" s="36">
        <v>0</v>
      </c>
      <c r="AL290" s="36">
        <v>0</v>
      </c>
      <c r="AM290" s="36">
        <v>0</v>
      </c>
      <c r="AN290" s="36">
        <v>0</v>
      </c>
      <c r="AO290" s="36">
        <v>0</v>
      </c>
      <c r="AP290" s="36">
        <v>0</v>
      </c>
      <c r="AQ290" s="36">
        <v>0</v>
      </c>
      <c r="AR290" s="36">
        <v>0</v>
      </c>
      <c r="AS290" s="36">
        <v>0</v>
      </c>
      <c r="AT290" s="36">
        <v>0</v>
      </c>
      <c r="AU290" s="36">
        <v>0</v>
      </c>
      <c r="AV290" s="36">
        <v>0</v>
      </c>
      <c r="AW290" s="36">
        <v>0</v>
      </c>
      <c r="AX290" s="36">
        <v>0</v>
      </c>
      <c r="AY290" s="36">
        <v>0</v>
      </c>
      <c r="AZ290" s="36">
        <v>0</v>
      </c>
      <c r="BA290" s="36">
        <v>0</v>
      </c>
      <c r="BB290" s="36" t="s">
        <v>43</v>
      </c>
      <c r="BC290" s="28"/>
    </row>
    <row r="291" spans="1:55" s="7" customFormat="1" ht="31.5" x14ac:dyDescent="0.25">
      <c r="A291" s="37" t="s">
        <v>468</v>
      </c>
      <c r="B291" s="43" t="s">
        <v>469</v>
      </c>
      <c r="C291" s="39" t="s">
        <v>40</v>
      </c>
      <c r="D291" s="35">
        <v>108.01345599999999</v>
      </c>
      <c r="E291" s="35">
        <v>596.87673932000007</v>
      </c>
      <c r="F291" s="35">
        <v>250.59107300000011</v>
      </c>
      <c r="G291" s="35">
        <v>148.46716076154991</v>
      </c>
      <c r="H291" s="35">
        <v>116.30549561999977</v>
      </c>
      <c r="I291" s="35">
        <v>78.292595109059008</v>
      </c>
      <c r="J291" s="35">
        <v>57.882965800474814</v>
      </c>
      <c r="K291" s="35">
        <v>55.984126471423082</v>
      </c>
      <c r="L291" s="35">
        <v>53.892989919999678</v>
      </c>
      <c r="M291" s="35">
        <v>56.889387997469633</v>
      </c>
      <c r="N291" s="35">
        <v>61.43144317632192</v>
      </c>
      <c r="O291" s="35">
        <v>59.638728267682602</v>
      </c>
      <c r="P291" s="35">
        <v>60.685416665251481</v>
      </c>
      <c r="Q291" s="35">
        <v>63.032361378629112</v>
      </c>
      <c r="R291" s="35">
        <v>64.276697674848137</v>
      </c>
      <c r="S291" s="35">
        <v>66.619825368135352</v>
      </c>
      <c r="T291" s="35">
        <v>67.603878551469066</v>
      </c>
      <c r="U291" s="35">
        <v>68.618420129179256</v>
      </c>
      <c r="V291" s="35">
        <v>71.081036765676458</v>
      </c>
      <c r="W291" s="35">
        <v>70.676972733054782</v>
      </c>
      <c r="X291" s="35">
        <v>73.213467868646845</v>
      </c>
      <c r="Y291" s="35">
        <v>72.797281915046511</v>
      </c>
      <c r="Z291" s="35">
        <v>75.409871904706122</v>
      </c>
      <c r="AA291" s="34" t="s">
        <v>43</v>
      </c>
      <c r="AB291" s="34" t="s">
        <v>43</v>
      </c>
      <c r="AD291" s="40"/>
      <c r="AE291" s="36">
        <v>0</v>
      </c>
      <c r="AF291" s="36">
        <v>0</v>
      </c>
      <c r="AG291" s="36">
        <v>0</v>
      </c>
      <c r="AH291" s="36">
        <v>0</v>
      </c>
      <c r="AI291" s="36">
        <v>0</v>
      </c>
      <c r="AJ291" s="36">
        <v>0</v>
      </c>
      <c r="AK291" s="36">
        <v>0</v>
      </c>
      <c r="AL291" s="36">
        <v>0</v>
      </c>
      <c r="AM291" s="36">
        <v>-1.3611000007074381E-4</v>
      </c>
      <c r="AN291" s="36">
        <v>0</v>
      </c>
      <c r="AO291" s="36">
        <v>0</v>
      </c>
      <c r="AP291" s="36">
        <v>0</v>
      </c>
      <c r="AQ291" s="36">
        <v>0</v>
      </c>
      <c r="AR291" s="36">
        <v>0</v>
      </c>
      <c r="AS291" s="36">
        <v>0</v>
      </c>
      <c r="AT291" s="36">
        <v>0</v>
      </c>
      <c r="AU291" s="36">
        <v>0</v>
      </c>
      <c r="AV291" s="36">
        <v>0</v>
      </c>
      <c r="AW291" s="36">
        <v>0</v>
      </c>
      <c r="AX291" s="36">
        <v>0</v>
      </c>
      <c r="AY291" s="36">
        <v>0</v>
      </c>
      <c r="AZ291" s="36">
        <v>0</v>
      </c>
      <c r="BA291" s="36">
        <v>0</v>
      </c>
      <c r="BB291" s="36" t="s">
        <v>43</v>
      </c>
      <c r="BC291" s="28"/>
    </row>
    <row r="292" spans="1:55" s="7" customFormat="1" x14ac:dyDescent="0.25">
      <c r="A292" s="37" t="s">
        <v>470</v>
      </c>
      <c r="B292" s="45" t="s">
        <v>420</v>
      </c>
      <c r="C292" s="39" t="s">
        <v>40</v>
      </c>
      <c r="D292" s="35">
        <v>0</v>
      </c>
      <c r="E292" s="35">
        <v>446.61979918999998</v>
      </c>
      <c r="F292" s="35">
        <v>108.46053999999999</v>
      </c>
      <c r="G292" s="35">
        <v>0</v>
      </c>
      <c r="H292" s="35">
        <v>3.8466541699999506</v>
      </c>
      <c r="I292" s="35">
        <v>0</v>
      </c>
      <c r="J292" s="35">
        <v>0</v>
      </c>
      <c r="K292" s="35">
        <v>0</v>
      </c>
      <c r="L292" s="35">
        <v>0</v>
      </c>
      <c r="M292" s="35">
        <v>0</v>
      </c>
      <c r="N292" s="35">
        <v>0</v>
      </c>
      <c r="O292" s="35">
        <v>0</v>
      </c>
      <c r="P292" s="35">
        <v>0</v>
      </c>
      <c r="Q292" s="35">
        <v>0</v>
      </c>
      <c r="R292" s="35">
        <v>0</v>
      </c>
      <c r="S292" s="35">
        <v>0</v>
      </c>
      <c r="T292" s="35">
        <v>0</v>
      </c>
      <c r="U292" s="35">
        <v>0</v>
      </c>
      <c r="V292" s="35">
        <v>0</v>
      </c>
      <c r="W292" s="35">
        <v>0</v>
      </c>
      <c r="X292" s="35">
        <v>0</v>
      </c>
      <c r="Y292" s="35">
        <v>0</v>
      </c>
      <c r="Z292" s="35">
        <v>0</v>
      </c>
      <c r="AA292" s="34" t="s">
        <v>43</v>
      </c>
      <c r="AB292" s="34" t="s">
        <v>43</v>
      </c>
      <c r="AD292" s="40"/>
      <c r="AE292" s="36">
        <v>0</v>
      </c>
      <c r="AF292" s="36">
        <v>0</v>
      </c>
      <c r="AG292" s="36">
        <v>0</v>
      </c>
      <c r="AH292" s="36">
        <v>0</v>
      </c>
      <c r="AI292" s="36">
        <v>0</v>
      </c>
      <c r="AJ292" s="36">
        <v>0</v>
      </c>
      <c r="AK292" s="36">
        <v>0</v>
      </c>
      <c r="AL292" s="36">
        <v>0</v>
      </c>
      <c r="AM292" s="36">
        <v>0</v>
      </c>
      <c r="AN292" s="36">
        <v>0</v>
      </c>
      <c r="AO292" s="36">
        <v>0</v>
      </c>
      <c r="AP292" s="36">
        <v>0</v>
      </c>
      <c r="AQ292" s="36">
        <v>0</v>
      </c>
      <c r="AR292" s="36">
        <v>0</v>
      </c>
      <c r="AS292" s="36">
        <v>0</v>
      </c>
      <c r="AT292" s="36">
        <v>0</v>
      </c>
      <c r="AU292" s="36">
        <v>0</v>
      </c>
      <c r="AV292" s="36">
        <v>0</v>
      </c>
      <c r="AW292" s="36">
        <v>0</v>
      </c>
      <c r="AX292" s="36">
        <v>0</v>
      </c>
      <c r="AY292" s="36">
        <v>0</v>
      </c>
      <c r="AZ292" s="36">
        <v>0</v>
      </c>
      <c r="BA292" s="36">
        <v>0</v>
      </c>
      <c r="BB292" s="36" t="s">
        <v>43</v>
      </c>
      <c r="BC292" s="28"/>
    </row>
    <row r="293" spans="1:55" s="7" customFormat="1" x14ac:dyDescent="0.25">
      <c r="A293" s="37" t="s">
        <v>471</v>
      </c>
      <c r="B293" s="43" t="s">
        <v>472</v>
      </c>
      <c r="C293" s="39" t="s">
        <v>40</v>
      </c>
      <c r="D293" s="35">
        <v>3.2259699999999998</v>
      </c>
      <c r="E293" s="35">
        <v>0</v>
      </c>
      <c r="F293" s="35">
        <v>18.557900000000007</v>
      </c>
      <c r="G293" s="35">
        <v>126.65261351494048</v>
      </c>
      <c r="H293" s="35">
        <v>11.17496575999998</v>
      </c>
      <c r="I293" s="35">
        <v>76.652613514940484</v>
      </c>
      <c r="J293" s="35">
        <v>3.1422269399999752</v>
      </c>
      <c r="K293" s="35">
        <v>10.213467449137694</v>
      </c>
      <c r="L293" s="35">
        <v>267.55959493999956</v>
      </c>
      <c r="M293" s="35">
        <v>6.2638168829934582</v>
      </c>
      <c r="N293" s="35">
        <v>5.1143475588567746</v>
      </c>
      <c r="O293" s="35">
        <v>6.4723611008995361</v>
      </c>
      <c r="P293" s="35">
        <v>5.1365969996014318</v>
      </c>
      <c r="Q293" s="35">
        <v>6.6664617325105935</v>
      </c>
      <c r="R293" s="35">
        <v>10.501466790799197</v>
      </c>
      <c r="S293" s="35">
        <v>6.8664233211013341</v>
      </c>
      <c r="T293" s="35">
        <v>16.028962174943839</v>
      </c>
      <c r="U293" s="35">
        <v>8.8405200259179839</v>
      </c>
      <c r="V293" s="35">
        <v>21.723898576707199</v>
      </c>
      <c r="W293" s="35">
        <v>9.1057356266955178</v>
      </c>
      <c r="X293" s="35">
        <v>7.3324881172703176</v>
      </c>
      <c r="Y293" s="35">
        <v>9.3789076954963964</v>
      </c>
      <c r="Z293" s="35">
        <v>7.5524627607884467</v>
      </c>
      <c r="AA293" s="34" t="s">
        <v>43</v>
      </c>
      <c r="AB293" s="34" t="s">
        <v>43</v>
      </c>
      <c r="AD293" s="40"/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4.5769999998697131E-3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36">
        <v>0</v>
      </c>
      <c r="AT293" s="36">
        <v>0</v>
      </c>
      <c r="AU293" s="36">
        <v>0</v>
      </c>
      <c r="AV293" s="36">
        <v>0</v>
      </c>
      <c r="AW293" s="36">
        <v>0</v>
      </c>
      <c r="AX293" s="36">
        <v>0</v>
      </c>
      <c r="AY293" s="36">
        <v>0</v>
      </c>
      <c r="AZ293" s="36">
        <v>0</v>
      </c>
      <c r="BA293" s="36">
        <v>0</v>
      </c>
      <c r="BB293" s="36" t="s">
        <v>43</v>
      </c>
      <c r="BC293" s="28"/>
    </row>
    <row r="294" spans="1:55" s="7" customFormat="1" x14ac:dyDescent="0.25">
      <c r="A294" s="37" t="s">
        <v>473</v>
      </c>
      <c r="B294" s="45" t="s">
        <v>420</v>
      </c>
      <c r="C294" s="39" t="s">
        <v>40</v>
      </c>
      <c r="D294" s="35">
        <v>0</v>
      </c>
      <c r="E294" s="35">
        <v>0</v>
      </c>
      <c r="F294" s="35">
        <v>9.6356599999999997</v>
      </c>
      <c r="G294" s="35">
        <v>109.12303999999995</v>
      </c>
      <c r="H294" s="35">
        <v>2.1444099999999997</v>
      </c>
      <c r="I294" s="35">
        <v>57.752053436279397</v>
      </c>
      <c r="J294" s="35">
        <v>0</v>
      </c>
      <c r="K294" s="35">
        <v>0</v>
      </c>
      <c r="L294" s="35">
        <v>77.010161820000008</v>
      </c>
      <c r="M294" s="35">
        <v>0</v>
      </c>
      <c r="N294" s="35">
        <v>0</v>
      </c>
      <c r="O294" s="35">
        <v>0</v>
      </c>
      <c r="P294" s="35">
        <v>0</v>
      </c>
      <c r="Q294" s="35">
        <v>0</v>
      </c>
      <c r="R294" s="35">
        <v>0</v>
      </c>
      <c r="S294" s="35">
        <v>0</v>
      </c>
      <c r="T294" s="35">
        <v>0</v>
      </c>
      <c r="U294" s="35">
        <v>0</v>
      </c>
      <c r="V294" s="35">
        <v>0</v>
      </c>
      <c r="W294" s="35">
        <v>0</v>
      </c>
      <c r="X294" s="35">
        <v>0</v>
      </c>
      <c r="Y294" s="35">
        <v>0</v>
      </c>
      <c r="Z294" s="35">
        <v>0</v>
      </c>
      <c r="AA294" s="34" t="s">
        <v>43</v>
      </c>
      <c r="AB294" s="34" t="s">
        <v>43</v>
      </c>
      <c r="AD294" s="40"/>
      <c r="AE294" s="36">
        <v>0</v>
      </c>
      <c r="AF294" s="36">
        <v>0</v>
      </c>
      <c r="AG294" s="36">
        <v>0</v>
      </c>
      <c r="AH294" s="36">
        <v>0</v>
      </c>
      <c r="AI294" s="36">
        <v>0</v>
      </c>
      <c r="AJ294" s="36">
        <v>0</v>
      </c>
      <c r="AK294" s="36">
        <v>0</v>
      </c>
      <c r="AL294" s="36">
        <v>0</v>
      </c>
      <c r="AM294" s="36">
        <v>-92.335545154999977</v>
      </c>
      <c r="AN294" s="36">
        <v>0</v>
      </c>
      <c r="AO294" s="36">
        <v>0</v>
      </c>
      <c r="AP294" s="36">
        <v>0</v>
      </c>
      <c r="AQ294" s="36">
        <v>0</v>
      </c>
      <c r="AR294" s="36">
        <v>0</v>
      </c>
      <c r="AS294" s="36">
        <v>0</v>
      </c>
      <c r="AT294" s="36">
        <v>0</v>
      </c>
      <c r="AU294" s="36">
        <v>0</v>
      </c>
      <c r="AV294" s="36">
        <v>0</v>
      </c>
      <c r="AW294" s="36">
        <v>0</v>
      </c>
      <c r="AX294" s="36">
        <v>0</v>
      </c>
      <c r="AY294" s="36">
        <v>0</v>
      </c>
      <c r="AZ294" s="36">
        <v>0</v>
      </c>
      <c r="BA294" s="36">
        <v>0</v>
      </c>
      <c r="BB294" s="36" t="s">
        <v>43</v>
      </c>
      <c r="BC294" s="28"/>
    </row>
    <row r="295" spans="1:55" s="7" customFormat="1" x14ac:dyDescent="0.25">
      <c r="A295" s="37" t="s">
        <v>474</v>
      </c>
      <c r="B295" s="43" t="s">
        <v>475</v>
      </c>
      <c r="C295" s="39" t="s">
        <v>40</v>
      </c>
      <c r="D295" s="35">
        <v>65.975635999999952</v>
      </c>
      <c r="E295" s="35">
        <v>67.867685399999914</v>
      </c>
      <c r="F295" s="35">
        <v>75.759979999999999</v>
      </c>
      <c r="G295" s="35">
        <v>72.540499999999994</v>
      </c>
      <c r="H295" s="35">
        <v>76.883248999999992</v>
      </c>
      <c r="I295" s="35">
        <v>88.997099999999563</v>
      </c>
      <c r="J295" s="35">
        <v>81.523990000010357</v>
      </c>
      <c r="K295" s="35">
        <v>100.15464318001162</v>
      </c>
      <c r="L295" s="35">
        <v>88.474352648908493</v>
      </c>
      <c r="M295" s="35">
        <v>100.15464318001149</v>
      </c>
      <c r="N295" s="35">
        <v>109.17144678830486</v>
      </c>
      <c r="O295" s="35">
        <v>100.15464318001149</v>
      </c>
      <c r="P295" s="35">
        <v>109.17144678830485</v>
      </c>
      <c r="Q295" s="35">
        <v>100.15464318001149</v>
      </c>
      <c r="R295" s="35">
        <v>109.17144678830485</v>
      </c>
      <c r="S295" s="35">
        <v>100.15464318001149</v>
      </c>
      <c r="T295" s="35">
        <v>109.17144678830485</v>
      </c>
      <c r="U295" s="35">
        <v>100.15464318001149</v>
      </c>
      <c r="V295" s="35">
        <v>109.17144678830485</v>
      </c>
      <c r="W295" s="35">
        <v>100.15464318001149</v>
      </c>
      <c r="X295" s="35">
        <v>109.17144678830485</v>
      </c>
      <c r="Y295" s="35">
        <v>100.15464318001149</v>
      </c>
      <c r="Z295" s="35">
        <v>109.17144678830462</v>
      </c>
      <c r="AA295" s="34" t="s">
        <v>43</v>
      </c>
      <c r="AB295" s="34" t="s">
        <v>43</v>
      </c>
      <c r="AD295" s="40"/>
      <c r="AE295" s="36">
        <v>0</v>
      </c>
      <c r="AF295" s="36">
        <v>0</v>
      </c>
      <c r="AG295" s="36">
        <v>0</v>
      </c>
      <c r="AH295" s="36">
        <v>0</v>
      </c>
      <c r="AI295" s="36">
        <v>0</v>
      </c>
      <c r="AJ295" s="36">
        <v>0</v>
      </c>
      <c r="AK295" s="36">
        <v>0</v>
      </c>
      <c r="AL295" s="36">
        <v>0</v>
      </c>
      <c r="AM295" s="36">
        <v>-17.364154263617635</v>
      </c>
      <c r="AN295" s="36">
        <v>0</v>
      </c>
      <c r="AO295" s="36">
        <v>3.0560354328517576</v>
      </c>
      <c r="AP295" s="36">
        <v>0</v>
      </c>
      <c r="AQ295" s="36">
        <v>3.0560354328518429</v>
      </c>
      <c r="AR295" s="36">
        <v>0</v>
      </c>
      <c r="AS295" s="36">
        <v>3.0560354328518429</v>
      </c>
      <c r="AT295" s="36">
        <v>0</v>
      </c>
      <c r="AU295" s="36">
        <v>3.0560354328518429</v>
      </c>
      <c r="AV295" s="36">
        <v>0</v>
      </c>
      <c r="AW295" s="36">
        <v>3.0560354328518429</v>
      </c>
      <c r="AX295" s="36">
        <v>0</v>
      </c>
      <c r="AY295" s="36">
        <v>3.0560354328518429</v>
      </c>
      <c r="AZ295" s="36">
        <v>0</v>
      </c>
      <c r="BA295" s="36">
        <v>3.0560354328516155</v>
      </c>
      <c r="BB295" s="36" t="s">
        <v>43</v>
      </c>
      <c r="BC295" s="28"/>
    </row>
    <row r="296" spans="1:55" s="7" customFormat="1" x14ac:dyDescent="0.25">
      <c r="A296" s="37" t="s">
        <v>476</v>
      </c>
      <c r="B296" s="45" t="s">
        <v>420</v>
      </c>
      <c r="C296" s="39" t="s">
        <v>40</v>
      </c>
      <c r="D296" s="35" t="s">
        <v>43</v>
      </c>
      <c r="E296" s="35" t="s">
        <v>43</v>
      </c>
      <c r="F296" s="35" t="s">
        <v>43</v>
      </c>
      <c r="G296" s="35" t="s">
        <v>43</v>
      </c>
      <c r="H296" s="35" t="s">
        <v>43</v>
      </c>
      <c r="I296" s="35" t="s">
        <v>43</v>
      </c>
      <c r="J296" s="35" t="s">
        <v>43</v>
      </c>
      <c r="K296" s="35" t="s">
        <v>43</v>
      </c>
      <c r="L296" s="35" t="s">
        <v>43</v>
      </c>
      <c r="M296" s="35" t="s">
        <v>43</v>
      </c>
      <c r="N296" s="35" t="s">
        <v>43</v>
      </c>
      <c r="O296" s="35" t="s">
        <v>43</v>
      </c>
      <c r="P296" s="35" t="s">
        <v>43</v>
      </c>
      <c r="Q296" s="35" t="s">
        <v>43</v>
      </c>
      <c r="R296" s="35" t="s">
        <v>43</v>
      </c>
      <c r="S296" s="35" t="s">
        <v>43</v>
      </c>
      <c r="T296" s="35" t="s">
        <v>43</v>
      </c>
      <c r="U296" s="35" t="s">
        <v>43</v>
      </c>
      <c r="V296" s="35" t="s">
        <v>43</v>
      </c>
      <c r="W296" s="35" t="s">
        <v>43</v>
      </c>
      <c r="X296" s="35" t="s">
        <v>43</v>
      </c>
      <c r="Y296" s="35" t="s">
        <v>43</v>
      </c>
      <c r="Z296" s="35" t="s">
        <v>43</v>
      </c>
      <c r="AA296" s="35" t="s">
        <v>43</v>
      </c>
      <c r="AB296" s="35" t="s">
        <v>43</v>
      </c>
      <c r="AD296" s="40"/>
      <c r="AE296" s="36" t="s">
        <v>43</v>
      </c>
      <c r="AF296" s="36" t="s">
        <v>43</v>
      </c>
      <c r="AG296" s="36" t="s">
        <v>43</v>
      </c>
      <c r="AH296" s="36" t="s">
        <v>43</v>
      </c>
      <c r="AI296" s="36" t="s">
        <v>43</v>
      </c>
      <c r="AJ296" s="36" t="s">
        <v>43</v>
      </c>
      <c r="AK296" s="36" t="s">
        <v>43</v>
      </c>
      <c r="AL296" s="36" t="s">
        <v>43</v>
      </c>
      <c r="AM296" s="36" t="s">
        <v>43</v>
      </c>
      <c r="AN296" s="36" t="s">
        <v>43</v>
      </c>
      <c r="AO296" s="36" t="s">
        <v>43</v>
      </c>
      <c r="AP296" s="36" t="s">
        <v>43</v>
      </c>
      <c r="AQ296" s="36" t="s">
        <v>43</v>
      </c>
      <c r="AR296" s="36" t="s">
        <v>43</v>
      </c>
      <c r="AS296" s="36" t="s">
        <v>43</v>
      </c>
      <c r="AT296" s="36" t="s">
        <v>43</v>
      </c>
      <c r="AU296" s="36" t="s">
        <v>43</v>
      </c>
      <c r="AV296" s="36" t="s">
        <v>43</v>
      </c>
      <c r="AW296" s="36" t="s">
        <v>43</v>
      </c>
      <c r="AX296" s="36" t="s">
        <v>43</v>
      </c>
      <c r="AY296" s="36" t="s">
        <v>43</v>
      </c>
      <c r="AZ296" s="36" t="s">
        <v>43</v>
      </c>
      <c r="BA296" s="36" t="s">
        <v>43</v>
      </c>
      <c r="BB296" s="36" t="s">
        <v>43</v>
      </c>
      <c r="BC296" s="28"/>
    </row>
    <row r="297" spans="1:55" s="7" customFormat="1" x14ac:dyDescent="0.25">
      <c r="A297" s="37" t="s">
        <v>477</v>
      </c>
      <c r="B297" s="43" t="s">
        <v>478</v>
      </c>
      <c r="C297" s="39" t="s">
        <v>40</v>
      </c>
      <c r="D297" s="35">
        <v>97.729794739999946</v>
      </c>
      <c r="E297" s="35">
        <v>226.90593457200001</v>
      </c>
      <c r="F297" s="35">
        <v>222.84581724799992</v>
      </c>
      <c r="G297" s="35">
        <v>219.87027799999993</v>
      </c>
      <c r="H297" s="35">
        <v>246.62405992383569</v>
      </c>
      <c r="I297" s="35">
        <v>194.47252528963202</v>
      </c>
      <c r="J297" s="35">
        <v>219.02764914189308</v>
      </c>
      <c r="K297" s="35">
        <v>164.2779789436369</v>
      </c>
      <c r="L297" s="35">
        <v>355.38930029594064</v>
      </c>
      <c r="M297" s="35">
        <v>301.13538751102669</v>
      </c>
      <c r="N297" s="35">
        <v>248.30750067054359</v>
      </c>
      <c r="O297" s="35">
        <v>330.74943214064069</v>
      </c>
      <c r="P297" s="35">
        <v>240.29941399185975</v>
      </c>
      <c r="Q297" s="35">
        <v>335.74694609733359</v>
      </c>
      <c r="R297" s="35">
        <v>263.36209546939796</v>
      </c>
      <c r="S297" s="35">
        <v>401.23641520396745</v>
      </c>
      <c r="T297" s="35">
        <v>265.39933604075316</v>
      </c>
      <c r="U297" s="35">
        <v>392.83090930490476</v>
      </c>
      <c r="V297" s="35">
        <v>262.14443341752894</v>
      </c>
      <c r="W297" s="35">
        <v>389.20269572103177</v>
      </c>
      <c r="X297" s="35">
        <v>274.02278910208167</v>
      </c>
      <c r="Y297" s="35">
        <v>388.07718665254953</v>
      </c>
      <c r="Z297" s="35">
        <v>280.64987002227525</v>
      </c>
      <c r="AA297" s="34" t="s">
        <v>43</v>
      </c>
      <c r="AB297" s="34" t="s">
        <v>43</v>
      </c>
      <c r="AD297" s="40"/>
      <c r="AE297" s="36">
        <v>0</v>
      </c>
      <c r="AF297" s="36">
        <v>0</v>
      </c>
      <c r="AG297" s="36">
        <v>0</v>
      </c>
      <c r="AH297" s="36">
        <v>0</v>
      </c>
      <c r="AI297" s="36">
        <v>0</v>
      </c>
      <c r="AJ297" s="36">
        <v>0</v>
      </c>
      <c r="AK297" s="36">
        <v>0</v>
      </c>
      <c r="AL297" s="36">
        <v>0</v>
      </c>
      <c r="AM297" s="36">
        <v>26.243651001409205</v>
      </c>
      <c r="AN297" s="36">
        <v>0</v>
      </c>
      <c r="AO297" s="36">
        <v>20.674083605842071</v>
      </c>
      <c r="AP297" s="36">
        <v>0</v>
      </c>
      <c r="AQ297" s="36">
        <v>10.50221133236812</v>
      </c>
      <c r="AR297" s="36">
        <v>0</v>
      </c>
      <c r="AS297" s="36">
        <v>10.502211332368176</v>
      </c>
      <c r="AT297" s="36">
        <v>0</v>
      </c>
      <c r="AU297" s="36">
        <v>10.502211332368091</v>
      </c>
      <c r="AV297" s="36">
        <v>0</v>
      </c>
      <c r="AW297" s="36">
        <v>10.50221133236812</v>
      </c>
      <c r="AX297" s="36">
        <v>0</v>
      </c>
      <c r="AY297" s="36">
        <v>10.502211332368063</v>
      </c>
      <c r="AZ297" s="36">
        <v>0</v>
      </c>
      <c r="BA297" s="36">
        <v>10.502211332368063</v>
      </c>
      <c r="BB297" s="36" t="s">
        <v>43</v>
      </c>
      <c r="BC297" s="28"/>
    </row>
    <row r="298" spans="1:55" s="7" customFormat="1" x14ac:dyDescent="0.25">
      <c r="A298" s="37" t="s">
        <v>479</v>
      </c>
      <c r="B298" s="45" t="s">
        <v>420</v>
      </c>
      <c r="C298" s="39" t="s">
        <v>40</v>
      </c>
      <c r="D298" s="35">
        <v>0</v>
      </c>
      <c r="E298" s="35">
        <v>0</v>
      </c>
      <c r="F298" s="35">
        <v>0</v>
      </c>
      <c r="G298" s="35">
        <v>0</v>
      </c>
      <c r="H298" s="35">
        <v>0</v>
      </c>
      <c r="I298" s="35">
        <v>0</v>
      </c>
      <c r="J298" s="35">
        <v>0</v>
      </c>
      <c r="K298" s="35">
        <v>0</v>
      </c>
      <c r="L298" s="35">
        <v>0</v>
      </c>
      <c r="M298" s="35">
        <v>0</v>
      </c>
      <c r="N298" s="35">
        <v>0</v>
      </c>
      <c r="O298" s="35">
        <v>0</v>
      </c>
      <c r="P298" s="35">
        <v>0</v>
      </c>
      <c r="Q298" s="35">
        <v>0</v>
      </c>
      <c r="R298" s="35">
        <v>0</v>
      </c>
      <c r="S298" s="35">
        <v>0</v>
      </c>
      <c r="T298" s="35">
        <v>0</v>
      </c>
      <c r="U298" s="35">
        <v>0</v>
      </c>
      <c r="V298" s="35">
        <v>0</v>
      </c>
      <c r="W298" s="35">
        <v>0</v>
      </c>
      <c r="X298" s="35">
        <v>0</v>
      </c>
      <c r="Y298" s="35">
        <v>0</v>
      </c>
      <c r="Z298" s="35">
        <v>0</v>
      </c>
      <c r="AA298" s="34" t="s">
        <v>43</v>
      </c>
      <c r="AB298" s="34" t="s">
        <v>43</v>
      </c>
      <c r="AD298" s="40"/>
      <c r="AE298" s="36">
        <v>0</v>
      </c>
      <c r="AF298" s="36">
        <v>0</v>
      </c>
      <c r="AG298" s="36">
        <v>0</v>
      </c>
      <c r="AH298" s="36">
        <v>0</v>
      </c>
      <c r="AI298" s="36">
        <v>0</v>
      </c>
      <c r="AJ298" s="36">
        <v>0</v>
      </c>
      <c r="AK298" s="36">
        <v>0</v>
      </c>
      <c r="AL298" s="36">
        <v>0</v>
      </c>
      <c r="AM298" s="36">
        <v>0</v>
      </c>
      <c r="AN298" s="36">
        <v>0</v>
      </c>
      <c r="AO298" s="36">
        <v>0</v>
      </c>
      <c r="AP298" s="36">
        <v>0</v>
      </c>
      <c r="AQ298" s="36">
        <v>0</v>
      </c>
      <c r="AR298" s="36">
        <v>0</v>
      </c>
      <c r="AS298" s="36">
        <v>0</v>
      </c>
      <c r="AT298" s="36">
        <v>0</v>
      </c>
      <c r="AU298" s="36">
        <v>0</v>
      </c>
      <c r="AV298" s="36">
        <v>0</v>
      </c>
      <c r="AW298" s="36">
        <v>0</v>
      </c>
      <c r="AX298" s="36">
        <v>0</v>
      </c>
      <c r="AY298" s="36">
        <v>0</v>
      </c>
      <c r="AZ298" s="36">
        <v>0</v>
      </c>
      <c r="BA298" s="36">
        <v>0</v>
      </c>
      <c r="BB298" s="36" t="s">
        <v>43</v>
      </c>
      <c r="BC298" s="28"/>
    </row>
    <row r="299" spans="1:55" s="7" customFormat="1" x14ac:dyDescent="0.25">
      <c r="A299" s="37" t="s">
        <v>480</v>
      </c>
      <c r="B299" s="43" t="s">
        <v>481</v>
      </c>
      <c r="C299" s="39" t="s">
        <v>40</v>
      </c>
      <c r="D299" s="35">
        <v>32.625</v>
      </c>
      <c r="E299" s="35">
        <v>42.165099999999995</v>
      </c>
      <c r="F299" s="35">
        <v>31.625</v>
      </c>
      <c r="G299" s="35">
        <v>13.763</v>
      </c>
      <c r="H299" s="35">
        <v>42.938989999999997</v>
      </c>
      <c r="I299" s="35">
        <v>6.3689999999999998</v>
      </c>
      <c r="J299" s="35">
        <v>28.999479999999998</v>
      </c>
      <c r="K299" s="35">
        <v>330.65493323000004</v>
      </c>
      <c r="L299" s="35">
        <v>726.29725899999994</v>
      </c>
      <c r="M299" s="35">
        <v>22.12452575</v>
      </c>
      <c r="N299" s="35">
        <v>111.3398983844</v>
      </c>
      <c r="O299" s="35">
        <v>21.924525750000001</v>
      </c>
      <c r="P299" s="35">
        <v>1.1136806876001102</v>
      </c>
      <c r="Q299" s="35">
        <v>20.399999999999999</v>
      </c>
      <c r="R299" s="35">
        <v>0.82866216759998002</v>
      </c>
      <c r="S299" s="35">
        <v>19.998000000000001</v>
      </c>
      <c r="T299" s="35">
        <v>0.7692399376000999</v>
      </c>
      <c r="U299" s="35">
        <v>19.998000000000001</v>
      </c>
      <c r="V299" s="35">
        <v>0.53368073760010015</v>
      </c>
      <c r="W299" s="35">
        <v>19.998000000000001</v>
      </c>
      <c r="X299" s="35">
        <v>0.53368073760010015</v>
      </c>
      <c r="Y299" s="35">
        <v>19.998000000000001</v>
      </c>
      <c r="Z299" s="35">
        <v>0.53368073760010015</v>
      </c>
      <c r="AA299" s="34" t="s">
        <v>43</v>
      </c>
      <c r="AB299" s="34" t="s">
        <v>43</v>
      </c>
      <c r="AD299" s="40"/>
      <c r="AE299" s="36">
        <v>0</v>
      </c>
      <c r="AF299" s="36">
        <v>0</v>
      </c>
      <c r="AG299" s="36">
        <v>0</v>
      </c>
      <c r="AH299" s="36">
        <v>0</v>
      </c>
      <c r="AI299" s="36">
        <v>0</v>
      </c>
      <c r="AJ299" s="36">
        <v>0</v>
      </c>
      <c r="AK299" s="36">
        <v>0</v>
      </c>
      <c r="AL299" s="36">
        <v>0</v>
      </c>
      <c r="AM299" s="36">
        <v>-3.6000005820824299E-7</v>
      </c>
      <c r="AN299" s="36">
        <v>0</v>
      </c>
      <c r="AO299" s="36">
        <v>0</v>
      </c>
      <c r="AP299" s="36">
        <v>0</v>
      </c>
      <c r="AQ299" s="36">
        <v>0</v>
      </c>
      <c r="AR299" s="36">
        <v>0</v>
      </c>
      <c r="AS299" s="36">
        <v>0</v>
      </c>
      <c r="AT299" s="36">
        <v>0</v>
      </c>
      <c r="AU299" s="36">
        <v>0</v>
      </c>
      <c r="AV299" s="36">
        <v>0</v>
      </c>
      <c r="AW299" s="36">
        <v>0</v>
      </c>
      <c r="AX299" s="36">
        <v>0</v>
      </c>
      <c r="AY299" s="36">
        <v>0</v>
      </c>
      <c r="AZ299" s="36">
        <v>0</v>
      </c>
      <c r="BA299" s="36">
        <v>0</v>
      </c>
      <c r="BB299" s="36" t="s">
        <v>43</v>
      </c>
      <c r="BC299" s="28"/>
    </row>
    <row r="300" spans="1:55" s="7" customFormat="1" x14ac:dyDescent="0.25">
      <c r="A300" s="37" t="s">
        <v>482</v>
      </c>
      <c r="B300" s="45" t="s">
        <v>420</v>
      </c>
      <c r="C300" s="39" t="s">
        <v>40</v>
      </c>
      <c r="D300" s="35" t="s">
        <v>43</v>
      </c>
      <c r="E300" s="35" t="s">
        <v>43</v>
      </c>
      <c r="F300" s="35" t="s">
        <v>43</v>
      </c>
      <c r="G300" s="35" t="s">
        <v>43</v>
      </c>
      <c r="H300" s="35" t="s">
        <v>43</v>
      </c>
      <c r="I300" s="35" t="s">
        <v>43</v>
      </c>
      <c r="J300" s="35" t="s">
        <v>43</v>
      </c>
      <c r="K300" s="35" t="s">
        <v>43</v>
      </c>
      <c r="L300" s="35" t="s">
        <v>43</v>
      </c>
      <c r="M300" s="35" t="s">
        <v>43</v>
      </c>
      <c r="N300" s="35" t="s">
        <v>43</v>
      </c>
      <c r="O300" s="35" t="s">
        <v>43</v>
      </c>
      <c r="P300" s="35" t="s">
        <v>43</v>
      </c>
      <c r="Q300" s="35" t="s">
        <v>43</v>
      </c>
      <c r="R300" s="35" t="s">
        <v>43</v>
      </c>
      <c r="S300" s="35" t="s">
        <v>43</v>
      </c>
      <c r="T300" s="35" t="s">
        <v>43</v>
      </c>
      <c r="U300" s="35" t="s">
        <v>43</v>
      </c>
      <c r="V300" s="35" t="s">
        <v>43</v>
      </c>
      <c r="W300" s="35" t="s">
        <v>43</v>
      </c>
      <c r="X300" s="35" t="s">
        <v>43</v>
      </c>
      <c r="Y300" s="35" t="s">
        <v>43</v>
      </c>
      <c r="Z300" s="35" t="s">
        <v>43</v>
      </c>
      <c r="AA300" s="35" t="s">
        <v>43</v>
      </c>
      <c r="AB300" s="35" t="s">
        <v>43</v>
      </c>
      <c r="AD300" s="40"/>
      <c r="AE300" s="36" t="s">
        <v>43</v>
      </c>
      <c r="AF300" s="36" t="s">
        <v>43</v>
      </c>
      <c r="AG300" s="36" t="s">
        <v>43</v>
      </c>
      <c r="AH300" s="36" t="s">
        <v>43</v>
      </c>
      <c r="AI300" s="36" t="s">
        <v>43</v>
      </c>
      <c r="AJ300" s="36" t="s">
        <v>43</v>
      </c>
      <c r="AK300" s="36" t="s">
        <v>43</v>
      </c>
      <c r="AL300" s="36" t="s">
        <v>43</v>
      </c>
      <c r="AM300" s="36" t="s">
        <v>43</v>
      </c>
      <c r="AN300" s="36" t="s">
        <v>43</v>
      </c>
      <c r="AO300" s="36" t="s">
        <v>43</v>
      </c>
      <c r="AP300" s="36" t="s">
        <v>43</v>
      </c>
      <c r="AQ300" s="36" t="s">
        <v>43</v>
      </c>
      <c r="AR300" s="36" t="s">
        <v>43</v>
      </c>
      <c r="AS300" s="36" t="s">
        <v>43</v>
      </c>
      <c r="AT300" s="36" t="s">
        <v>43</v>
      </c>
      <c r="AU300" s="36" t="s">
        <v>43</v>
      </c>
      <c r="AV300" s="36" t="s">
        <v>43</v>
      </c>
      <c r="AW300" s="36" t="s">
        <v>43</v>
      </c>
      <c r="AX300" s="36" t="s">
        <v>43</v>
      </c>
      <c r="AY300" s="36" t="s">
        <v>43</v>
      </c>
      <c r="AZ300" s="36" t="s">
        <v>43</v>
      </c>
      <c r="BA300" s="36" t="s">
        <v>43</v>
      </c>
      <c r="BB300" s="36" t="s">
        <v>43</v>
      </c>
      <c r="BC300" s="28"/>
    </row>
    <row r="301" spans="1:55" s="7" customFormat="1" ht="31.5" x14ac:dyDescent="0.25">
      <c r="A301" s="37" t="s">
        <v>483</v>
      </c>
      <c r="B301" s="43" t="s">
        <v>484</v>
      </c>
      <c r="C301" s="39" t="s">
        <v>40</v>
      </c>
      <c r="D301" s="35">
        <v>450.12717059049993</v>
      </c>
      <c r="E301" s="35">
        <v>333.02510000000001</v>
      </c>
      <c r="F301" s="35">
        <v>519.34500000000003</v>
      </c>
      <c r="G301" s="35">
        <v>402.33472384461561</v>
      </c>
      <c r="H301" s="35">
        <v>437.911</v>
      </c>
      <c r="I301" s="35">
        <v>391.68277914461544</v>
      </c>
      <c r="J301" s="35">
        <v>273.53994</v>
      </c>
      <c r="K301" s="35">
        <v>284.23254024219551</v>
      </c>
      <c r="L301" s="35">
        <v>303.79956099999998</v>
      </c>
      <c r="M301" s="35">
        <v>270.99726747849968</v>
      </c>
      <c r="N301" s="35">
        <v>294.22325451300031</v>
      </c>
      <c r="O301" s="35">
        <v>256.68201772574275</v>
      </c>
      <c r="P301" s="35">
        <v>288.51136048300026</v>
      </c>
      <c r="Q301" s="35">
        <v>241.88019674749182</v>
      </c>
      <c r="R301" s="35">
        <v>286.36038765300015</v>
      </c>
      <c r="S301" s="35">
        <v>95.94000953853886</v>
      </c>
      <c r="T301" s="35">
        <v>284.20941485300057</v>
      </c>
      <c r="U301" s="35">
        <v>91.999822329585712</v>
      </c>
      <c r="V301" s="35">
        <v>281.89182848300027</v>
      </c>
      <c r="W301" s="35">
        <v>88.059635120632521</v>
      </c>
      <c r="X301" s="35">
        <v>279.74085567300034</v>
      </c>
      <c r="Y301" s="35">
        <v>84.119447911679202</v>
      </c>
      <c r="Z301" s="35">
        <v>277.58988284300045</v>
      </c>
      <c r="AA301" s="34" t="s">
        <v>43</v>
      </c>
      <c r="AB301" s="34" t="s">
        <v>43</v>
      </c>
      <c r="AD301" s="40"/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-32.949622050000016</v>
      </c>
      <c r="AN301" s="36">
        <v>0</v>
      </c>
      <c r="AO301" s="36">
        <v>-3.769997078961751E-7</v>
      </c>
      <c r="AP301" s="36">
        <v>0</v>
      </c>
      <c r="AQ301" s="36">
        <v>-3.7699987842643168E-7</v>
      </c>
      <c r="AR301" s="36">
        <v>0</v>
      </c>
      <c r="AS301" s="36">
        <v>-3.7699959420933737E-7</v>
      </c>
      <c r="AT301" s="36">
        <v>0</v>
      </c>
      <c r="AU301" s="36">
        <v>-3.7699959420933737E-7</v>
      </c>
      <c r="AV301" s="36">
        <v>0</v>
      </c>
      <c r="AW301" s="36">
        <v>-3.7699965105275624E-7</v>
      </c>
      <c r="AX301" s="36">
        <v>0</v>
      </c>
      <c r="AY301" s="36">
        <v>-3.7699959420933737E-7</v>
      </c>
      <c r="AZ301" s="36">
        <v>0</v>
      </c>
      <c r="BA301" s="36">
        <v>-3.7699965105275624E-7</v>
      </c>
      <c r="BB301" s="36" t="s">
        <v>43</v>
      </c>
      <c r="BC301" s="28"/>
    </row>
    <row r="302" spans="1:55" s="7" customFormat="1" x14ac:dyDescent="0.25">
      <c r="A302" s="37" t="s">
        <v>485</v>
      </c>
      <c r="B302" s="45" t="s">
        <v>420</v>
      </c>
      <c r="C302" s="39" t="s">
        <v>40</v>
      </c>
      <c r="D302" s="35">
        <v>0</v>
      </c>
      <c r="E302" s="35">
        <v>0</v>
      </c>
      <c r="F302" s="35">
        <v>55.354999999999997</v>
      </c>
      <c r="G302" s="35">
        <v>0</v>
      </c>
      <c r="H302" s="35">
        <v>26.934443069999997</v>
      </c>
      <c r="I302" s="35">
        <v>0</v>
      </c>
      <c r="J302" s="35">
        <v>5.15266775</v>
      </c>
      <c r="K302" s="35">
        <v>0</v>
      </c>
      <c r="L302" s="35">
        <v>42.481630900000006</v>
      </c>
      <c r="M302" s="35">
        <v>0</v>
      </c>
      <c r="N302" s="35">
        <v>0</v>
      </c>
      <c r="O302" s="35">
        <v>0</v>
      </c>
      <c r="P302" s="35">
        <v>0</v>
      </c>
      <c r="Q302" s="35">
        <v>0</v>
      </c>
      <c r="R302" s="35">
        <v>0</v>
      </c>
      <c r="S302" s="35">
        <v>0</v>
      </c>
      <c r="T302" s="35">
        <v>0</v>
      </c>
      <c r="U302" s="35">
        <v>0</v>
      </c>
      <c r="V302" s="35">
        <v>0</v>
      </c>
      <c r="W302" s="35">
        <v>0</v>
      </c>
      <c r="X302" s="35">
        <v>0</v>
      </c>
      <c r="Y302" s="35">
        <v>0</v>
      </c>
      <c r="Z302" s="35">
        <v>0</v>
      </c>
      <c r="AA302" s="34" t="s">
        <v>43</v>
      </c>
      <c r="AB302" s="34" t="s">
        <v>43</v>
      </c>
      <c r="AD302" s="40"/>
      <c r="AE302" s="36">
        <v>0</v>
      </c>
      <c r="AF302" s="36">
        <v>0</v>
      </c>
      <c r="AG302" s="36">
        <v>0</v>
      </c>
      <c r="AH302" s="36">
        <v>0</v>
      </c>
      <c r="AI302" s="36">
        <v>0</v>
      </c>
      <c r="AJ302" s="36">
        <v>0</v>
      </c>
      <c r="AK302" s="36">
        <v>0</v>
      </c>
      <c r="AL302" s="36">
        <v>0</v>
      </c>
      <c r="AM302" s="36">
        <v>-0.95789496999999102</v>
      </c>
      <c r="AN302" s="36">
        <v>0</v>
      </c>
      <c r="AO302" s="36">
        <v>0</v>
      </c>
      <c r="AP302" s="36">
        <v>0</v>
      </c>
      <c r="AQ302" s="36">
        <v>0</v>
      </c>
      <c r="AR302" s="36">
        <v>0</v>
      </c>
      <c r="AS302" s="36">
        <v>0</v>
      </c>
      <c r="AT302" s="36">
        <v>0</v>
      </c>
      <c r="AU302" s="36">
        <v>0</v>
      </c>
      <c r="AV302" s="36">
        <v>0</v>
      </c>
      <c r="AW302" s="36">
        <v>0</v>
      </c>
      <c r="AX302" s="36">
        <v>0</v>
      </c>
      <c r="AY302" s="36">
        <v>0</v>
      </c>
      <c r="AZ302" s="36">
        <v>0</v>
      </c>
      <c r="BA302" s="36">
        <v>0</v>
      </c>
      <c r="BB302" s="36" t="s">
        <v>43</v>
      </c>
      <c r="BC302" s="28"/>
    </row>
    <row r="303" spans="1:55" s="7" customFormat="1" x14ac:dyDescent="0.25">
      <c r="A303" s="37" t="s">
        <v>486</v>
      </c>
      <c r="B303" s="43" t="s">
        <v>487</v>
      </c>
      <c r="C303" s="39" t="s">
        <v>40</v>
      </c>
      <c r="D303" s="35">
        <v>298.43718545419978</v>
      </c>
      <c r="E303" s="35">
        <v>522.7255616842001</v>
      </c>
      <c r="F303" s="35">
        <v>429.17546153790011</v>
      </c>
      <c r="G303" s="35">
        <v>460.5931825210979</v>
      </c>
      <c r="H303" s="35">
        <v>315.28400397572801</v>
      </c>
      <c r="I303" s="35">
        <v>389.41625784289965</v>
      </c>
      <c r="J303" s="35">
        <v>218.91673388254191</v>
      </c>
      <c r="K303" s="35">
        <v>188.17267935581197</v>
      </c>
      <c r="L303" s="35">
        <v>1024.1371194647943</v>
      </c>
      <c r="M303" s="35">
        <v>187.85905664575364</v>
      </c>
      <c r="N303" s="35">
        <v>164.1191492655978</v>
      </c>
      <c r="O303" s="35">
        <v>187.85905664575313</v>
      </c>
      <c r="P303" s="35">
        <v>165.72974926559871</v>
      </c>
      <c r="Q303" s="35">
        <v>187.8590566457529</v>
      </c>
      <c r="R303" s="35">
        <v>166.26830926559876</v>
      </c>
      <c r="S303" s="35">
        <v>187.85905664575318</v>
      </c>
      <c r="T303" s="35">
        <v>166.6481092655973</v>
      </c>
      <c r="U303" s="35">
        <v>187.8590482741908</v>
      </c>
      <c r="V303" s="35">
        <v>167.02502926559794</v>
      </c>
      <c r="W303" s="35">
        <v>187.8590399026281</v>
      </c>
      <c r="X303" s="35">
        <v>167.31855886559816</v>
      </c>
      <c r="Y303" s="35">
        <v>187.85903153106565</v>
      </c>
      <c r="Z303" s="35">
        <v>177.620894353598</v>
      </c>
      <c r="AA303" s="34" t="s">
        <v>43</v>
      </c>
      <c r="AB303" s="34" t="s">
        <v>43</v>
      </c>
      <c r="AD303" s="40"/>
      <c r="AE303" s="36">
        <v>0</v>
      </c>
      <c r="AF303" s="36">
        <v>0</v>
      </c>
      <c r="AG303" s="36">
        <v>0</v>
      </c>
      <c r="AH303" s="36">
        <v>0</v>
      </c>
      <c r="AI303" s="36">
        <v>0</v>
      </c>
      <c r="AJ303" s="36">
        <v>0</v>
      </c>
      <c r="AK303" s="36">
        <v>0</v>
      </c>
      <c r="AL303" s="36">
        <v>0</v>
      </c>
      <c r="AM303" s="36">
        <v>51.635962198261268</v>
      </c>
      <c r="AN303" s="36">
        <v>0</v>
      </c>
      <c r="AO303" s="36">
        <v>32.360223730395177</v>
      </c>
      <c r="AP303" s="36">
        <v>0</v>
      </c>
      <c r="AQ303" s="36">
        <v>32.360223730396115</v>
      </c>
      <c r="AR303" s="36">
        <v>0</v>
      </c>
      <c r="AS303" s="36">
        <v>32.360223730396228</v>
      </c>
      <c r="AT303" s="36">
        <v>0</v>
      </c>
      <c r="AU303" s="36">
        <v>32.360223730394722</v>
      </c>
      <c r="AV303" s="36">
        <v>0</v>
      </c>
      <c r="AW303" s="36">
        <v>32.360223730395319</v>
      </c>
      <c r="AX303" s="36">
        <v>0</v>
      </c>
      <c r="AY303" s="36">
        <v>32.360223730395205</v>
      </c>
      <c r="AZ303" s="36">
        <v>0</v>
      </c>
      <c r="BA303" s="36">
        <v>42.360223730395205</v>
      </c>
      <c r="BB303" s="36" t="s">
        <v>43</v>
      </c>
      <c r="BC303" s="28"/>
    </row>
    <row r="304" spans="1:55" s="7" customFormat="1" x14ac:dyDescent="0.25">
      <c r="A304" s="37" t="s">
        <v>488</v>
      </c>
      <c r="B304" s="45" t="s">
        <v>420</v>
      </c>
      <c r="C304" s="39" t="s">
        <v>40</v>
      </c>
      <c r="D304" s="35">
        <v>69.495795866520012</v>
      </c>
      <c r="E304" s="35">
        <v>220.78485765964717</v>
      </c>
      <c r="F304" s="35">
        <v>224.35333000000006</v>
      </c>
      <c r="G304" s="35">
        <v>0</v>
      </c>
      <c r="H304" s="35">
        <v>127.24029406067002</v>
      </c>
      <c r="I304" s="35">
        <v>0</v>
      </c>
      <c r="J304" s="35">
        <v>21.599435513443055</v>
      </c>
      <c r="K304" s="35">
        <v>10.175912604222246</v>
      </c>
      <c r="L304" s="35">
        <v>131.62726395025012</v>
      </c>
      <c r="M304" s="35">
        <v>10.175912604222249</v>
      </c>
      <c r="N304" s="35">
        <v>0</v>
      </c>
      <c r="O304" s="35">
        <v>10.175912604222249</v>
      </c>
      <c r="P304" s="35">
        <v>0</v>
      </c>
      <c r="Q304" s="35">
        <v>10.175912604222249</v>
      </c>
      <c r="R304" s="35">
        <v>0</v>
      </c>
      <c r="S304" s="35">
        <v>10.175912604222249</v>
      </c>
      <c r="T304" s="35">
        <v>0</v>
      </c>
      <c r="U304" s="35">
        <v>10.175912604222249</v>
      </c>
      <c r="V304" s="35">
        <v>0</v>
      </c>
      <c r="W304" s="35">
        <v>10.175912604222249</v>
      </c>
      <c r="X304" s="35">
        <v>0</v>
      </c>
      <c r="Y304" s="35">
        <v>10.175912604222249</v>
      </c>
      <c r="Z304" s="35">
        <v>0</v>
      </c>
      <c r="AA304" s="34" t="s">
        <v>43</v>
      </c>
      <c r="AB304" s="34" t="s">
        <v>43</v>
      </c>
      <c r="AD304" s="40"/>
      <c r="AE304" s="36">
        <v>0</v>
      </c>
      <c r="AF304" s="36">
        <v>0</v>
      </c>
      <c r="AG304" s="36">
        <v>0</v>
      </c>
      <c r="AH304" s="36">
        <v>0</v>
      </c>
      <c r="AI304" s="36">
        <v>0</v>
      </c>
      <c r="AJ304" s="36">
        <v>0</v>
      </c>
      <c r="AK304" s="36">
        <v>0</v>
      </c>
      <c r="AL304" s="36">
        <v>0</v>
      </c>
      <c r="AM304" s="36">
        <v>51.236329019745298</v>
      </c>
      <c r="AN304" s="36">
        <v>0</v>
      </c>
      <c r="AO304" s="36">
        <v>0</v>
      </c>
      <c r="AP304" s="36">
        <v>0</v>
      </c>
      <c r="AQ304" s="36">
        <v>0</v>
      </c>
      <c r="AR304" s="36">
        <v>0</v>
      </c>
      <c r="AS304" s="36">
        <v>0</v>
      </c>
      <c r="AT304" s="36">
        <v>0</v>
      </c>
      <c r="AU304" s="36">
        <v>0</v>
      </c>
      <c r="AV304" s="36">
        <v>0</v>
      </c>
      <c r="AW304" s="36">
        <v>0</v>
      </c>
      <c r="AX304" s="36">
        <v>0</v>
      </c>
      <c r="AY304" s="36">
        <v>0</v>
      </c>
      <c r="AZ304" s="36">
        <v>0</v>
      </c>
      <c r="BA304" s="36">
        <v>0</v>
      </c>
      <c r="BB304" s="36" t="s">
        <v>43</v>
      </c>
      <c r="BC304" s="28"/>
    </row>
    <row r="305" spans="1:55" s="58" customFormat="1" ht="31.5" x14ac:dyDescent="0.25">
      <c r="A305" s="55" t="s">
        <v>489</v>
      </c>
      <c r="B305" s="56" t="s">
        <v>490</v>
      </c>
      <c r="C305" s="39" t="s">
        <v>491</v>
      </c>
      <c r="D305" s="57">
        <f t="shared" ref="D305:L305" si="286">D167/(D23*1.18)</f>
        <v>0.79605102417851414</v>
      </c>
      <c r="E305" s="57">
        <f t="shared" si="286"/>
        <v>0.83055957902561939</v>
      </c>
      <c r="F305" s="57">
        <f t="shared" si="286"/>
        <v>1.0766083522877508</v>
      </c>
      <c r="G305" s="57">
        <f t="shared" si="286"/>
        <v>0.99139226393036339</v>
      </c>
      <c r="H305" s="57">
        <f t="shared" si="286"/>
        <v>1.068226692435106</v>
      </c>
      <c r="I305" s="57">
        <f t="shared" si="286"/>
        <v>1.0577221344550527</v>
      </c>
      <c r="J305" s="57">
        <f t="shared" si="286"/>
        <v>1.1367684314343487</v>
      </c>
      <c r="K305" s="57">
        <f t="shared" si="286"/>
        <v>1.0827925619375287</v>
      </c>
      <c r="L305" s="57">
        <f t="shared" si="286"/>
        <v>0.99744501905822658</v>
      </c>
      <c r="M305" s="57">
        <f>M167/(M23*1.18)</f>
        <v>0.98651967881470615</v>
      </c>
      <c r="N305" s="57">
        <f>N167/(N23*1.2)</f>
        <v>1.0650515656025743</v>
      </c>
      <c r="O305" s="57">
        <f>O167/(O23*1.18)</f>
        <v>1.0187248794724582</v>
      </c>
      <c r="P305" s="57">
        <f>P167/(P23*1.2)</f>
        <v>1.0013293330351694</v>
      </c>
      <c r="Q305" s="57">
        <f>Q167/(Q23*1.18)</f>
        <v>1.0095351636392511</v>
      </c>
      <c r="R305" s="57">
        <f>R167/(R23*1.2)</f>
        <v>1.0023147911768464</v>
      </c>
      <c r="S305" s="57">
        <f>S167/(S23*1.18)</f>
        <v>1.0048406700245509</v>
      </c>
      <c r="T305" s="57">
        <f>T167/(T23*1.2)</f>
        <v>0.99851808991598923</v>
      </c>
      <c r="U305" s="57">
        <f>U167/(U23*1.18)</f>
        <v>1.0048671843294277</v>
      </c>
      <c r="V305" s="57">
        <f>V167/(V23*1.2)</f>
        <v>1.0031983489337355</v>
      </c>
      <c r="W305" s="57">
        <f>W167/(W23*1.18)</f>
        <v>1.0048955951074594</v>
      </c>
      <c r="X305" s="57">
        <f>X167/(X23*1.2)</f>
        <v>1.0031281692393372</v>
      </c>
      <c r="Y305" s="57">
        <f>Y167/(Y23*1.18)</f>
        <v>1.0049231783871015</v>
      </c>
      <c r="Z305" s="57">
        <f t="shared" ref="Z305:AB305" si="287">Z167/(Z23*1.2)</f>
        <v>1.0035714941452607</v>
      </c>
      <c r="AA305" s="57">
        <f t="shared" si="287"/>
        <v>1.0129845720961488</v>
      </c>
      <c r="AB305" s="57">
        <f t="shared" si="287"/>
        <v>1.0178751847989165</v>
      </c>
      <c r="AD305" s="59"/>
      <c r="AE305" s="36">
        <v>0</v>
      </c>
      <c r="AF305" s="36">
        <v>0</v>
      </c>
      <c r="AG305" s="36">
        <v>0</v>
      </c>
      <c r="AH305" s="36">
        <v>0</v>
      </c>
      <c r="AI305" s="36">
        <v>0</v>
      </c>
      <c r="AJ305" s="36">
        <v>0</v>
      </c>
      <c r="AK305" s="36">
        <v>0</v>
      </c>
      <c r="AL305" s="36">
        <v>0</v>
      </c>
      <c r="AM305" s="36">
        <v>-4.8232599830211331E-4</v>
      </c>
      <c r="AN305" s="36">
        <v>0</v>
      </c>
      <c r="AO305" s="36">
        <v>-2.1498673061329132E-2</v>
      </c>
      <c r="AP305" s="36">
        <v>0</v>
      </c>
      <c r="AQ305" s="36">
        <v>-1.5746271600071582E-2</v>
      </c>
      <c r="AR305" s="36">
        <v>0</v>
      </c>
      <c r="AS305" s="36">
        <v>-1.6988386291133084E-2</v>
      </c>
      <c r="AT305" s="36">
        <v>0</v>
      </c>
      <c r="AU305" s="36">
        <v>-1.6924035422304917E-2</v>
      </c>
      <c r="AV305" s="36">
        <v>0</v>
      </c>
      <c r="AW305" s="36">
        <v>-1.7003361846334553E-2</v>
      </c>
      <c r="AX305" s="36">
        <v>0</v>
      </c>
      <c r="AY305" s="36">
        <v>0</v>
      </c>
      <c r="AZ305" s="36">
        <v>0</v>
      </c>
      <c r="BA305" s="36">
        <v>5.1381044287057698E-4</v>
      </c>
      <c r="BB305" s="36" t="e">
        <v>#VALUE!</v>
      </c>
      <c r="BC305" s="28"/>
    </row>
    <row r="306" spans="1:55" s="62" customFormat="1" ht="15.75" customHeight="1" x14ac:dyDescent="0.25">
      <c r="A306" s="60" t="s">
        <v>492</v>
      </c>
      <c r="B306" s="61" t="s">
        <v>493</v>
      </c>
      <c r="C306" s="39" t="s">
        <v>491</v>
      </c>
      <c r="D306" s="35" t="s">
        <v>43</v>
      </c>
      <c r="E306" s="35" t="s">
        <v>43</v>
      </c>
      <c r="F306" s="35" t="s">
        <v>43</v>
      </c>
      <c r="G306" s="35" t="s">
        <v>43</v>
      </c>
      <c r="H306" s="35" t="s">
        <v>43</v>
      </c>
      <c r="I306" s="35" t="s">
        <v>43</v>
      </c>
      <c r="J306" s="35" t="s">
        <v>43</v>
      </c>
      <c r="K306" s="35" t="s">
        <v>43</v>
      </c>
      <c r="L306" s="35" t="s">
        <v>43</v>
      </c>
      <c r="M306" s="35" t="s">
        <v>43</v>
      </c>
      <c r="N306" s="35" t="s">
        <v>43</v>
      </c>
      <c r="O306" s="35" t="s">
        <v>43</v>
      </c>
      <c r="P306" s="35" t="s">
        <v>43</v>
      </c>
      <c r="Q306" s="35" t="s">
        <v>43</v>
      </c>
      <c r="R306" s="35" t="s">
        <v>43</v>
      </c>
      <c r="S306" s="35" t="s">
        <v>43</v>
      </c>
      <c r="T306" s="35" t="s">
        <v>43</v>
      </c>
      <c r="U306" s="35" t="s">
        <v>43</v>
      </c>
      <c r="V306" s="35" t="s">
        <v>43</v>
      </c>
      <c r="W306" s="35" t="s">
        <v>43</v>
      </c>
      <c r="X306" s="35" t="s">
        <v>43</v>
      </c>
      <c r="Y306" s="35" t="s">
        <v>43</v>
      </c>
      <c r="Z306" s="35" t="s">
        <v>43</v>
      </c>
      <c r="AA306" s="35" t="s">
        <v>43</v>
      </c>
      <c r="AB306" s="35" t="s">
        <v>43</v>
      </c>
      <c r="AD306" s="63"/>
      <c r="AE306" s="36" t="s">
        <v>43</v>
      </c>
      <c r="AF306" s="36" t="s">
        <v>43</v>
      </c>
      <c r="AG306" s="36" t="s">
        <v>43</v>
      </c>
      <c r="AH306" s="36" t="s">
        <v>43</v>
      </c>
      <c r="AI306" s="36" t="s">
        <v>43</v>
      </c>
      <c r="AJ306" s="36" t="s">
        <v>43</v>
      </c>
      <c r="AK306" s="36" t="s">
        <v>43</v>
      </c>
      <c r="AL306" s="36" t="s">
        <v>43</v>
      </c>
      <c r="AM306" s="36" t="s">
        <v>43</v>
      </c>
      <c r="AN306" s="36" t="s">
        <v>43</v>
      </c>
      <c r="AO306" s="36" t="s">
        <v>43</v>
      </c>
      <c r="AP306" s="36" t="s">
        <v>43</v>
      </c>
      <c r="AQ306" s="36" t="s">
        <v>43</v>
      </c>
      <c r="AR306" s="36" t="s">
        <v>43</v>
      </c>
      <c r="AS306" s="36" t="s">
        <v>43</v>
      </c>
      <c r="AT306" s="36" t="s">
        <v>43</v>
      </c>
      <c r="AU306" s="36" t="s">
        <v>43</v>
      </c>
      <c r="AV306" s="36" t="s">
        <v>43</v>
      </c>
      <c r="AW306" s="36" t="s">
        <v>43</v>
      </c>
      <c r="AX306" s="36" t="s">
        <v>43</v>
      </c>
      <c r="AY306" s="36" t="s">
        <v>43</v>
      </c>
      <c r="AZ306" s="36" t="s">
        <v>43</v>
      </c>
      <c r="BA306" s="36" t="s">
        <v>43</v>
      </c>
      <c r="BB306" s="36" t="s">
        <v>43</v>
      </c>
      <c r="BC306" s="28"/>
    </row>
    <row r="307" spans="1:55" s="62" customFormat="1" ht="31.5" customHeight="1" x14ac:dyDescent="0.25">
      <c r="A307" s="60" t="s">
        <v>494</v>
      </c>
      <c r="B307" s="61" t="s">
        <v>495</v>
      </c>
      <c r="C307" s="39" t="s">
        <v>491</v>
      </c>
      <c r="D307" s="35" t="s">
        <v>43</v>
      </c>
      <c r="E307" s="35" t="s">
        <v>43</v>
      </c>
      <c r="F307" s="35" t="s">
        <v>43</v>
      </c>
      <c r="G307" s="35" t="s">
        <v>43</v>
      </c>
      <c r="H307" s="35" t="s">
        <v>43</v>
      </c>
      <c r="I307" s="35" t="s">
        <v>43</v>
      </c>
      <c r="J307" s="35" t="s">
        <v>43</v>
      </c>
      <c r="K307" s="35" t="s">
        <v>43</v>
      </c>
      <c r="L307" s="35" t="s">
        <v>43</v>
      </c>
      <c r="M307" s="35" t="s">
        <v>43</v>
      </c>
      <c r="N307" s="35" t="s">
        <v>43</v>
      </c>
      <c r="O307" s="35" t="s">
        <v>43</v>
      </c>
      <c r="P307" s="35" t="s">
        <v>43</v>
      </c>
      <c r="Q307" s="35" t="s">
        <v>43</v>
      </c>
      <c r="R307" s="35" t="s">
        <v>43</v>
      </c>
      <c r="S307" s="35" t="s">
        <v>43</v>
      </c>
      <c r="T307" s="35" t="s">
        <v>43</v>
      </c>
      <c r="U307" s="35" t="s">
        <v>43</v>
      </c>
      <c r="V307" s="35" t="s">
        <v>43</v>
      </c>
      <c r="W307" s="35" t="s">
        <v>43</v>
      </c>
      <c r="X307" s="35" t="s">
        <v>43</v>
      </c>
      <c r="Y307" s="35" t="s">
        <v>43</v>
      </c>
      <c r="Z307" s="35" t="s">
        <v>43</v>
      </c>
      <c r="AA307" s="35" t="s">
        <v>43</v>
      </c>
      <c r="AB307" s="35" t="s">
        <v>43</v>
      </c>
      <c r="AD307" s="63"/>
      <c r="AE307" s="36" t="s">
        <v>43</v>
      </c>
      <c r="AF307" s="36" t="s">
        <v>43</v>
      </c>
      <c r="AG307" s="36" t="s">
        <v>43</v>
      </c>
      <c r="AH307" s="36" t="s">
        <v>43</v>
      </c>
      <c r="AI307" s="36" t="s">
        <v>43</v>
      </c>
      <c r="AJ307" s="36" t="s">
        <v>43</v>
      </c>
      <c r="AK307" s="36" t="s">
        <v>43</v>
      </c>
      <c r="AL307" s="36" t="s">
        <v>43</v>
      </c>
      <c r="AM307" s="36" t="s">
        <v>43</v>
      </c>
      <c r="AN307" s="36" t="s">
        <v>43</v>
      </c>
      <c r="AO307" s="36" t="s">
        <v>43</v>
      </c>
      <c r="AP307" s="36" t="s">
        <v>43</v>
      </c>
      <c r="AQ307" s="36" t="s">
        <v>43</v>
      </c>
      <c r="AR307" s="36" t="s">
        <v>43</v>
      </c>
      <c r="AS307" s="36" t="s">
        <v>43</v>
      </c>
      <c r="AT307" s="36" t="s">
        <v>43</v>
      </c>
      <c r="AU307" s="36" t="s">
        <v>43</v>
      </c>
      <c r="AV307" s="36" t="s">
        <v>43</v>
      </c>
      <c r="AW307" s="36" t="s">
        <v>43</v>
      </c>
      <c r="AX307" s="36" t="s">
        <v>43</v>
      </c>
      <c r="AY307" s="36" t="s">
        <v>43</v>
      </c>
      <c r="AZ307" s="36" t="s">
        <v>43</v>
      </c>
      <c r="BA307" s="36" t="s">
        <v>43</v>
      </c>
      <c r="BB307" s="36" t="s">
        <v>43</v>
      </c>
      <c r="BC307" s="28"/>
    </row>
    <row r="308" spans="1:55" s="62" customFormat="1" ht="31.5" customHeight="1" x14ac:dyDescent="0.25">
      <c r="A308" s="60" t="s">
        <v>496</v>
      </c>
      <c r="B308" s="61" t="s">
        <v>497</v>
      </c>
      <c r="C308" s="39" t="s">
        <v>491</v>
      </c>
      <c r="D308" s="35" t="s">
        <v>43</v>
      </c>
      <c r="E308" s="35" t="s">
        <v>43</v>
      </c>
      <c r="F308" s="35" t="s">
        <v>43</v>
      </c>
      <c r="G308" s="35" t="s">
        <v>43</v>
      </c>
      <c r="H308" s="35" t="s">
        <v>43</v>
      </c>
      <c r="I308" s="35" t="s">
        <v>43</v>
      </c>
      <c r="J308" s="35" t="s">
        <v>43</v>
      </c>
      <c r="K308" s="35" t="s">
        <v>43</v>
      </c>
      <c r="L308" s="35" t="s">
        <v>43</v>
      </c>
      <c r="M308" s="35" t="s">
        <v>43</v>
      </c>
      <c r="N308" s="35" t="s">
        <v>43</v>
      </c>
      <c r="O308" s="35" t="s">
        <v>43</v>
      </c>
      <c r="P308" s="35" t="s">
        <v>43</v>
      </c>
      <c r="Q308" s="35" t="s">
        <v>43</v>
      </c>
      <c r="R308" s="35" t="s">
        <v>43</v>
      </c>
      <c r="S308" s="35" t="s">
        <v>43</v>
      </c>
      <c r="T308" s="35" t="s">
        <v>43</v>
      </c>
      <c r="U308" s="35" t="s">
        <v>43</v>
      </c>
      <c r="V308" s="35" t="s">
        <v>43</v>
      </c>
      <c r="W308" s="35" t="s">
        <v>43</v>
      </c>
      <c r="X308" s="35" t="s">
        <v>43</v>
      </c>
      <c r="Y308" s="35" t="s">
        <v>43</v>
      </c>
      <c r="Z308" s="35" t="s">
        <v>43</v>
      </c>
      <c r="AA308" s="35" t="s">
        <v>43</v>
      </c>
      <c r="AB308" s="35" t="s">
        <v>43</v>
      </c>
      <c r="AD308" s="63"/>
      <c r="AE308" s="36" t="s">
        <v>43</v>
      </c>
      <c r="AF308" s="36" t="s">
        <v>43</v>
      </c>
      <c r="AG308" s="36" t="s">
        <v>43</v>
      </c>
      <c r="AH308" s="36" t="s">
        <v>43</v>
      </c>
      <c r="AI308" s="36" t="s">
        <v>43</v>
      </c>
      <c r="AJ308" s="36" t="s">
        <v>43</v>
      </c>
      <c r="AK308" s="36" t="s">
        <v>43</v>
      </c>
      <c r="AL308" s="36" t="s">
        <v>43</v>
      </c>
      <c r="AM308" s="36" t="s">
        <v>43</v>
      </c>
      <c r="AN308" s="36" t="s">
        <v>43</v>
      </c>
      <c r="AO308" s="36" t="s">
        <v>43</v>
      </c>
      <c r="AP308" s="36" t="s">
        <v>43</v>
      </c>
      <c r="AQ308" s="36" t="s">
        <v>43</v>
      </c>
      <c r="AR308" s="36" t="s">
        <v>43</v>
      </c>
      <c r="AS308" s="36" t="s">
        <v>43</v>
      </c>
      <c r="AT308" s="36" t="s">
        <v>43</v>
      </c>
      <c r="AU308" s="36" t="s">
        <v>43</v>
      </c>
      <c r="AV308" s="36" t="s">
        <v>43</v>
      </c>
      <c r="AW308" s="36" t="s">
        <v>43</v>
      </c>
      <c r="AX308" s="36" t="s">
        <v>43</v>
      </c>
      <c r="AY308" s="36" t="s">
        <v>43</v>
      </c>
      <c r="AZ308" s="36" t="s">
        <v>43</v>
      </c>
      <c r="BA308" s="36" t="s">
        <v>43</v>
      </c>
      <c r="BB308" s="36" t="s">
        <v>43</v>
      </c>
      <c r="BC308" s="28"/>
    </row>
    <row r="309" spans="1:55" s="62" customFormat="1" ht="31.5" customHeight="1" x14ac:dyDescent="0.25">
      <c r="A309" s="60" t="s">
        <v>498</v>
      </c>
      <c r="B309" s="61" t="s">
        <v>499</v>
      </c>
      <c r="C309" s="39" t="s">
        <v>491</v>
      </c>
      <c r="D309" s="35" t="s">
        <v>43</v>
      </c>
      <c r="E309" s="35" t="s">
        <v>43</v>
      </c>
      <c r="F309" s="35" t="s">
        <v>43</v>
      </c>
      <c r="G309" s="35" t="s">
        <v>43</v>
      </c>
      <c r="H309" s="35" t="s">
        <v>43</v>
      </c>
      <c r="I309" s="35" t="s">
        <v>43</v>
      </c>
      <c r="J309" s="35" t="s">
        <v>43</v>
      </c>
      <c r="K309" s="35" t="s">
        <v>43</v>
      </c>
      <c r="L309" s="35" t="s">
        <v>43</v>
      </c>
      <c r="M309" s="35" t="s">
        <v>43</v>
      </c>
      <c r="N309" s="35" t="s">
        <v>43</v>
      </c>
      <c r="O309" s="35" t="s">
        <v>43</v>
      </c>
      <c r="P309" s="35" t="s">
        <v>43</v>
      </c>
      <c r="Q309" s="35" t="s">
        <v>43</v>
      </c>
      <c r="R309" s="35" t="s">
        <v>43</v>
      </c>
      <c r="S309" s="35" t="s">
        <v>43</v>
      </c>
      <c r="T309" s="35" t="s">
        <v>43</v>
      </c>
      <c r="U309" s="35" t="s">
        <v>43</v>
      </c>
      <c r="V309" s="35" t="s">
        <v>43</v>
      </c>
      <c r="W309" s="35" t="s">
        <v>43</v>
      </c>
      <c r="X309" s="35" t="s">
        <v>43</v>
      </c>
      <c r="Y309" s="35" t="s">
        <v>43</v>
      </c>
      <c r="Z309" s="35" t="s">
        <v>43</v>
      </c>
      <c r="AA309" s="35" t="s">
        <v>43</v>
      </c>
      <c r="AB309" s="35" t="s">
        <v>43</v>
      </c>
      <c r="AD309" s="63"/>
      <c r="AE309" s="36" t="s">
        <v>43</v>
      </c>
      <c r="AF309" s="36" t="s">
        <v>43</v>
      </c>
      <c r="AG309" s="36" t="s">
        <v>43</v>
      </c>
      <c r="AH309" s="36" t="s">
        <v>43</v>
      </c>
      <c r="AI309" s="36" t="s">
        <v>43</v>
      </c>
      <c r="AJ309" s="36" t="s">
        <v>43</v>
      </c>
      <c r="AK309" s="36" t="s">
        <v>43</v>
      </c>
      <c r="AL309" s="36" t="s">
        <v>43</v>
      </c>
      <c r="AM309" s="36" t="s">
        <v>43</v>
      </c>
      <c r="AN309" s="36" t="s">
        <v>43</v>
      </c>
      <c r="AO309" s="36" t="s">
        <v>43</v>
      </c>
      <c r="AP309" s="36" t="s">
        <v>43</v>
      </c>
      <c r="AQ309" s="36" t="s">
        <v>43</v>
      </c>
      <c r="AR309" s="36" t="s">
        <v>43</v>
      </c>
      <c r="AS309" s="36" t="s">
        <v>43</v>
      </c>
      <c r="AT309" s="36" t="s">
        <v>43</v>
      </c>
      <c r="AU309" s="36" t="s">
        <v>43</v>
      </c>
      <c r="AV309" s="36" t="s">
        <v>43</v>
      </c>
      <c r="AW309" s="36" t="s">
        <v>43</v>
      </c>
      <c r="AX309" s="36" t="s">
        <v>43</v>
      </c>
      <c r="AY309" s="36" t="s">
        <v>43</v>
      </c>
      <c r="AZ309" s="36" t="s">
        <v>43</v>
      </c>
      <c r="BA309" s="36" t="s">
        <v>43</v>
      </c>
      <c r="BB309" s="36" t="s">
        <v>43</v>
      </c>
      <c r="BC309" s="28"/>
    </row>
    <row r="310" spans="1:55" s="62" customFormat="1" ht="15.75" customHeight="1" x14ac:dyDescent="0.25">
      <c r="A310" s="60" t="s">
        <v>500</v>
      </c>
      <c r="B310" s="64" t="s">
        <v>501</v>
      </c>
      <c r="C310" s="39" t="s">
        <v>491</v>
      </c>
      <c r="D310" s="35" t="s">
        <v>43</v>
      </c>
      <c r="E310" s="35" t="s">
        <v>43</v>
      </c>
      <c r="F310" s="35" t="s">
        <v>43</v>
      </c>
      <c r="G310" s="35" t="s">
        <v>43</v>
      </c>
      <c r="H310" s="35" t="s">
        <v>43</v>
      </c>
      <c r="I310" s="35" t="s">
        <v>43</v>
      </c>
      <c r="J310" s="35" t="s">
        <v>43</v>
      </c>
      <c r="K310" s="35" t="s">
        <v>43</v>
      </c>
      <c r="L310" s="35" t="s">
        <v>43</v>
      </c>
      <c r="M310" s="35" t="s">
        <v>43</v>
      </c>
      <c r="N310" s="35" t="s">
        <v>43</v>
      </c>
      <c r="O310" s="35" t="s">
        <v>43</v>
      </c>
      <c r="P310" s="35" t="s">
        <v>43</v>
      </c>
      <c r="Q310" s="35" t="s">
        <v>43</v>
      </c>
      <c r="R310" s="35" t="s">
        <v>43</v>
      </c>
      <c r="S310" s="35" t="s">
        <v>43</v>
      </c>
      <c r="T310" s="35" t="s">
        <v>43</v>
      </c>
      <c r="U310" s="35" t="s">
        <v>43</v>
      </c>
      <c r="V310" s="35" t="s">
        <v>43</v>
      </c>
      <c r="W310" s="35" t="s">
        <v>43</v>
      </c>
      <c r="X310" s="35" t="s">
        <v>43</v>
      </c>
      <c r="Y310" s="35" t="s">
        <v>43</v>
      </c>
      <c r="Z310" s="35" t="s">
        <v>43</v>
      </c>
      <c r="AA310" s="35" t="s">
        <v>43</v>
      </c>
      <c r="AB310" s="35" t="s">
        <v>43</v>
      </c>
      <c r="AD310" s="63"/>
      <c r="AE310" s="36" t="s">
        <v>43</v>
      </c>
      <c r="AF310" s="36" t="s">
        <v>43</v>
      </c>
      <c r="AG310" s="36" t="s">
        <v>43</v>
      </c>
      <c r="AH310" s="36" t="s">
        <v>43</v>
      </c>
      <c r="AI310" s="36" t="s">
        <v>43</v>
      </c>
      <c r="AJ310" s="36" t="s">
        <v>43</v>
      </c>
      <c r="AK310" s="36" t="s">
        <v>43</v>
      </c>
      <c r="AL310" s="36" t="s">
        <v>43</v>
      </c>
      <c r="AM310" s="36" t="s">
        <v>43</v>
      </c>
      <c r="AN310" s="36" t="s">
        <v>43</v>
      </c>
      <c r="AO310" s="36" t="s">
        <v>43</v>
      </c>
      <c r="AP310" s="36" t="s">
        <v>43</v>
      </c>
      <c r="AQ310" s="36" t="s">
        <v>43</v>
      </c>
      <c r="AR310" s="36" t="s">
        <v>43</v>
      </c>
      <c r="AS310" s="36" t="s">
        <v>43</v>
      </c>
      <c r="AT310" s="36" t="s">
        <v>43</v>
      </c>
      <c r="AU310" s="36" t="s">
        <v>43</v>
      </c>
      <c r="AV310" s="36" t="s">
        <v>43</v>
      </c>
      <c r="AW310" s="36" t="s">
        <v>43</v>
      </c>
      <c r="AX310" s="36" t="s">
        <v>43</v>
      </c>
      <c r="AY310" s="36" t="s">
        <v>43</v>
      </c>
      <c r="AZ310" s="36" t="s">
        <v>43</v>
      </c>
      <c r="BA310" s="36" t="s">
        <v>43</v>
      </c>
      <c r="BB310" s="36" t="s">
        <v>43</v>
      </c>
      <c r="BC310" s="28"/>
    </row>
    <row r="311" spans="1:55" s="58" customFormat="1" x14ac:dyDescent="0.25">
      <c r="A311" s="55" t="s">
        <v>502</v>
      </c>
      <c r="B311" s="65" t="s">
        <v>503</v>
      </c>
      <c r="C311" s="39" t="s">
        <v>491</v>
      </c>
      <c r="D311" s="66">
        <f t="shared" ref="D311:K311" si="288">D173/(D29*1.18)</f>
        <v>0.71696350007620968</v>
      </c>
      <c r="E311" s="66">
        <f t="shared" si="288"/>
        <v>0.79084623437095725</v>
      </c>
      <c r="F311" s="66">
        <f t="shared" si="288"/>
        <v>1.1045931181800381</v>
      </c>
      <c r="G311" s="66">
        <f t="shared" si="288"/>
        <v>0.91113744066522795</v>
      </c>
      <c r="H311" s="66">
        <f t="shared" si="288"/>
        <v>1.0178449761980779</v>
      </c>
      <c r="I311" s="66">
        <f t="shared" si="288"/>
        <v>1.0360000549843955</v>
      </c>
      <c r="J311" s="66">
        <f t="shared" si="288"/>
        <v>1.066238775996331</v>
      </c>
      <c r="K311" s="66">
        <f t="shared" si="288"/>
        <v>0.99934179458849104</v>
      </c>
      <c r="L311" s="66">
        <v>1.0376250875602759</v>
      </c>
      <c r="M311" s="66">
        <f>M173/(M29*1.18)</f>
        <v>1.0017858752039901</v>
      </c>
      <c r="N311" s="66">
        <v>1.0133790458819718</v>
      </c>
      <c r="O311" s="66">
        <f>O173/(O29*1.18)</f>
        <v>1.0059818650299202</v>
      </c>
      <c r="P311" s="66">
        <v>1.0115043264566499</v>
      </c>
      <c r="Q311" s="66">
        <f>Q173/(Q29*1.18)</f>
        <v>1.00866222038324</v>
      </c>
      <c r="R311" s="66">
        <v>1.0016706328364999</v>
      </c>
      <c r="S311" s="66">
        <f>S173/(S29*1.18)</f>
        <v>1.0039489479816099</v>
      </c>
      <c r="T311" s="66">
        <v>0.99784806230956302</v>
      </c>
      <c r="U311" s="66">
        <f>U173/(U29*1.18)</f>
        <v>1.0039489479816097</v>
      </c>
      <c r="V311" s="66">
        <v>1.0025675960676199</v>
      </c>
      <c r="W311" s="66">
        <f>W173/(W29*1.18)</f>
        <v>1.0039489479816099</v>
      </c>
      <c r="X311" s="66">
        <v>1.0025675960676199</v>
      </c>
      <c r="Y311" s="66">
        <f>Y173/(Y29*1.18)</f>
        <v>1.0039489479816099</v>
      </c>
      <c r="Z311" s="66">
        <v>1.0025675960676199</v>
      </c>
      <c r="AA311" s="66"/>
      <c r="AB311" s="66"/>
      <c r="AD311" s="59"/>
      <c r="AE311" s="36">
        <v>0</v>
      </c>
      <c r="AF311" s="36">
        <v>0</v>
      </c>
      <c r="AG311" s="36">
        <v>0</v>
      </c>
      <c r="AH311" s="36">
        <v>0</v>
      </c>
      <c r="AI311" s="36">
        <v>0</v>
      </c>
      <c r="AJ311" s="36">
        <v>0</v>
      </c>
      <c r="AK311" s="36">
        <v>0</v>
      </c>
      <c r="AL311" s="36">
        <v>0</v>
      </c>
      <c r="AM311" s="36">
        <v>-5.1650150822979413E-10</v>
      </c>
      <c r="AN311" s="36">
        <v>0</v>
      </c>
      <c r="AO311" s="36">
        <v>-1.7175916031897831E-2</v>
      </c>
      <c r="AP311" s="36">
        <v>0</v>
      </c>
      <c r="AQ311" s="36">
        <v>-1.7144141125368328E-2</v>
      </c>
      <c r="AR311" s="36">
        <v>0</v>
      </c>
      <c r="AS311" s="36">
        <v>-1.6977468352683545E-2</v>
      </c>
      <c r="AT311" s="36">
        <v>0</v>
      </c>
      <c r="AU311" s="36">
        <v>-1.6912679021735433E-2</v>
      </c>
      <c r="AV311" s="36">
        <v>0</v>
      </c>
      <c r="AW311" s="36">
        <v>-1.6992671118223557E-2</v>
      </c>
      <c r="AX311" s="36">
        <v>0</v>
      </c>
      <c r="AY311" s="36">
        <v>1.5403234243649422E-12</v>
      </c>
      <c r="AZ311" s="36">
        <v>0</v>
      </c>
      <c r="BA311" s="36">
        <v>1.5401013797600172E-12</v>
      </c>
      <c r="BB311" s="36" t="e">
        <v>#VALUE!</v>
      </c>
      <c r="BC311" s="28"/>
    </row>
    <row r="312" spans="1:55" s="62" customFormat="1" ht="15.75" customHeight="1" x14ac:dyDescent="0.25">
      <c r="A312" s="60" t="s">
        <v>504</v>
      </c>
      <c r="B312" s="64" t="s">
        <v>505</v>
      </c>
      <c r="C312" s="39" t="s">
        <v>491</v>
      </c>
      <c r="D312" s="57" t="s">
        <v>43</v>
      </c>
      <c r="E312" s="57" t="s">
        <v>43</v>
      </c>
      <c r="F312" s="57" t="s">
        <v>43</v>
      </c>
      <c r="G312" s="57" t="s">
        <v>43</v>
      </c>
      <c r="H312" s="57" t="s">
        <v>43</v>
      </c>
      <c r="I312" s="57" t="s">
        <v>43</v>
      </c>
      <c r="J312" s="57" t="s">
        <v>43</v>
      </c>
      <c r="K312" s="57" t="s">
        <v>43</v>
      </c>
      <c r="L312" s="57" t="s">
        <v>43</v>
      </c>
      <c r="M312" s="57" t="s">
        <v>43</v>
      </c>
      <c r="N312" s="57" t="s">
        <v>43</v>
      </c>
      <c r="O312" s="57" t="s">
        <v>43</v>
      </c>
      <c r="P312" s="57" t="s">
        <v>43</v>
      </c>
      <c r="Q312" s="57" t="s">
        <v>43</v>
      </c>
      <c r="R312" s="57" t="s">
        <v>43</v>
      </c>
      <c r="S312" s="57" t="s">
        <v>43</v>
      </c>
      <c r="T312" s="57" t="s">
        <v>43</v>
      </c>
      <c r="U312" s="57" t="s">
        <v>43</v>
      </c>
      <c r="V312" s="57" t="s">
        <v>43</v>
      </c>
      <c r="W312" s="57" t="s">
        <v>43</v>
      </c>
      <c r="X312" s="57" t="s">
        <v>43</v>
      </c>
      <c r="Y312" s="57" t="s">
        <v>43</v>
      </c>
      <c r="Z312" s="57" t="s">
        <v>43</v>
      </c>
      <c r="AA312" s="57" t="s">
        <v>43</v>
      </c>
      <c r="AB312" s="57" t="s">
        <v>43</v>
      </c>
      <c r="AD312" s="63"/>
      <c r="AE312" s="36" t="s">
        <v>43</v>
      </c>
      <c r="AF312" s="36" t="s">
        <v>43</v>
      </c>
      <c r="AG312" s="36" t="s">
        <v>43</v>
      </c>
      <c r="AH312" s="36" t="s">
        <v>43</v>
      </c>
      <c r="AI312" s="36" t="s">
        <v>43</v>
      </c>
      <c r="AJ312" s="36" t="s">
        <v>43</v>
      </c>
      <c r="AK312" s="36" t="s">
        <v>43</v>
      </c>
      <c r="AL312" s="36" t="s">
        <v>43</v>
      </c>
      <c r="AM312" s="36" t="s">
        <v>43</v>
      </c>
      <c r="AN312" s="36" t="s">
        <v>43</v>
      </c>
      <c r="AO312" s="36" t="s">
        <v>43</v>
      </c>
      <c r="AP312" s="36" t="s">
        <v>43</v>
      </c>
      <c r="AQ312" s="36" t="s">
        <v>43</v>
      </c>
      <c r="AR312" s="36" t="s">
        <v>43</v>
      </c>
      <c r="AS312" s="36" t="s">
        <v>43</v>
      </c>
      <c r="AT312" s="36" t="s">
        <v>43</v>
      </c>
      <c r="AU312" s="36" t="s">
        <v>43</v>
      </c>
      <c r="AV312" s="36" t="s">
        <v>43</v>
      </c>
      <c r="AW312" s="36" t="s">
        <v>43</v>
      </c>
      <c r="AX312" s="36" t="s">
        <v>43</v>
      </c>
      <c r="AY312" s="36" t="s">
        <v>43</v>
      </c>
      <c r="AZ312" s="36" t="s">
        <v>43</v>
      </c>
      <c r="BA312" s="36" t="s">
        <v>43</v>
      </c>
      <c r="BB312" s="36" t="s">
        <v>43</v>
      </c>
      <c r="BC312" s="28"/>
    </row>
    <row r="313" spans="1:55" s="58" customFormat="1" x14ac:dyDescent="0.25">
      <c r="A313" s="55" t="s">
        <v>506</v>
      </c>
      <c r="B313" s="64" t="s">
        <v>507</v>
      </c>
      <c r="C313" s="39" t="s">
        <v>491</v>
      </c>
      <c r="D313" s="66">
        <v>0</v>
      </c>
      <c r="E313" s="66">
        <v>0</v>
      </c>
      <c r="F313" s="66">
        <v>0</v>
      </c>
      <c r="G313" s="66">
        <v>0</v>
      </c>
      <c r="H313" s="66">
        <v>0</v>
      </c>
      <c r="I313" s="66">
        <v>0</v>
      </c>
      <c r="J313" s="66">
        <v>0</v>
      </c>
      <c r="K313" s="66">
        <v>0</v>
      </c>
      <c r="L313" s="66">
        <v>0.88800000000000001</v>
      </c>
      <c r="M313" s="66">
        <v>0</v>
      </c>
      <c r="N313" s="66">
        <v>0</v>
      </c>
      <c r="O313" s="66">
        <v>0</v>
      </c>
      <c r="P313" s="66">
        <v>0</v>
      </c>
      <c r="Q313" s="66">
        <v>0</v>
      </c>
      <c r="R313" s="66">
        <v>0</v>
      </c>
      <c r="S313" s="66">
        <v>0</v>
      </c>
      <c r="T313" s="66">
        <v>0</v>
      </c>
      <c r="U313" s="66">
        <v>0</v>
      </c>
      <c r="V313" s="66">
        <v>0</v>
      </c>
      <c r="W313" s="66">
        <v>0</v>
      </c>
      <c r="X313" s="66">
        <v>0</v>
      </c>
      <c r="Y313" s="66">
        <v>0</v>
      </c>
      <c r="Z313" s="66">
        <v>0</v>
      </c>
      <c r="AA313" s="66"/>
      <c r="AB313" s="66"/>
      <c r="AD313" s="59"/>
      <c r="AE313" s="36">
        <v>-0.94009756750087159</v>
      </c>
      <c r="AF313" s="36">
        <v>-1.3935603995627062</v>
      </c>
      <c r="AG313" s="36">
        <v>-0.56989433443730231</v>
      </c>
      <c r="AH313" s="36">
        <v>-0.32821298148685213</v>
      </c>
      <c r="AI313" s="36">
        <v>-1.4690786439403518</v>
      </c>
      <c r="AJ313" s="36">
        <v>-0.47656776157695724</v>
      </c>
      <c r="AK313" s="36">
        <v>-0.7123158516103324</v>
      </c>
      <c r="AL313" s="36">
        <v>-31.77391698315385</v>
      </c>
      <c r="AM313" s="36">
        <v>-19.73463987935412</v>
      </c>
      <c r="AN313" s="36">
        <v>-0.48861843392250814</v>
      </c>
      <c r="AO313" s="36">
        <v>-1.2116964836932954E-2</v>
      </c>
      <c r="AP313" s="36">
        <v>-1.0000000000000002</v>
      </c>
      <c r="AQ313" s="36">
        <v>-0.30433270335455631</v>
      </c>
      <c r="AR313" s="36">
        <v>-1.0101046832089491</v>
      </c>
      <c r="AS313" s="36">
        <v>-1.0169491525423728</v>
      </c>
      <c r="AT313" s="36">
        <v>-1.0101046832089491</v>
      </c>
      <c r="AU313" s="36">
        <v>-1.0169491525423728</v>
      </c>
      <c r="AV313" s="36">
        <v>-1.0000000000000002</v>
      </c>
      <c r="AW313" s="36">
        <v>-1.0169491525423731</v>
      </c>
      <c r="AX313" s="36">
        <v>-1</v>
      </c>
      <c r="AY313" s="36">
        <v>-1.0000000000000002</v>
      </c>
      <c r="AZ313" s="36">
        <v>-1</v>
      </c>
      <c r="BA313" s="36">
        <v>-1.0000000000000002</v>
      </c>
      <c r="BB313" s="36" t="e">
        <v>#VALUE!</v>
      </c>
      <c r="BC313" s="28"/>
    </row>
    <row r="314" spans="1:55" s="7" customFormat="1" ht="19.5" customHeight="1" x14ac:dyDescent="0.25">
      <c r="A314" s="37" t="s">
        <v>508</v>
      </c>
      <c r="B314" s="42" t="s">
        <v>509</v>
      </c>
      <c r="C314" s="39" t="s">
        <v>491</v>
      </c>
      <c r="D314" s="35" t="s">
        <v>43</v>
      </c>
      <c r="E314" s="35" t="s">
        <v>43</v>
      </c>
      <c r="F314" s="35" t="s">
        <v>43</v>
      </c>
      <c r="G314" s="35" t="s">
        <v>43</v>
      </c>
      <c r="H314" s="35" t="s">
        <v>43</v>
      </c>
      <c r="I314" s="35" t="s">
        <v>43</v>
      </c>
      <c r="J314" s="35" t="s">
        <v>43</v>
      </c>
      <c r="K314" s="35" t="s">
        <v>43</v>
      </c>
      <c r="L314" s="35" t="s">
        <v>43</v>
      </c>
      <c r="M314" s="35" t="s">
        <v>43</v>
      </c>
      <c r="N314" s="35" t="s">
        <v>43</v>
      </c>
      <c r="O314" s="35" t="s">
        <v>43</v>
      </c>
      <c r="P314" s="35" t="s">
        <v>43</v>
      </c>
      <c r="Q314" s="35" t="s">
        <v>43</v>
      </c>
      <c r="R314" s="35" t="s">
        <v>43</v>
      </c>
      <c r="S314" s="35" t="s">
        <v>43</v>
      </c>
      <c r="T314" s="35" t="s">
        <v>43</v>
      </c>
      <c r="U314" s="35" t="s">
        <v>43</v>
      </c>
      <c r="V314" s="35" t="s">
        <v>43</v>
      </c>
      <c r="W314" s="35" t="s">
        <v>43</v>
      </c>
      <c r="X314" s="35" t="s">
        <v>43</v>
      </c>
      <c r="Y314" s="35" t="s">
        <v>43</v>
      </c>
      <c r="Z314" s="35" t="s">
        <v>43</v>
      </c>
      <c r="AA314" s="35" t="s">
        <v>43</v>
      </c>
      <c r="AB314" s="35" t="s">
        <v>43</v>
      </c>
      <c r="AD314" s="40"/>
      <c r="AE314" s="36" t="s">
        <v>43</v>
      </c>
      <c r="AF314" s="36" t="s">
        <v>43</v>
      </c>
      <c r="AG314" s="36" t="s">
        <v>43</v>
      </c>
      <c r="AH314" s="36" t="s">
        <v>43</v>
      </c>
      <c r="AI314" s="36" t="s">
        <v>43</v>
      </c>
      <c r="AJ314" s="36" t="s">
        <v>43</v>
      </c>
      <c r="AK314" s="36" t="s">
        <v>43</v>
      </c>
      <c r="AL314" s="36" t="s">
        <v>43</v>
      </c>
      <c r="AM314" s="36" t="s">
        <v>43</v>
      </c>
      <c r="AN314" s="36" t="s">
        <v>43</v>
      </c>
      <c r="AO314" s="36" t="s">
        <v>43</v>
      </c>
      <c r="AP314" s="36" t="s">
        <v>43</v>
      </c>
      <c r="AQ314" s="36" t="s">
        <v>43</v>
      </c>
      <c r="AR314" s="36" t="s">
        <v>43</v>
      </c>
      <c r="AS314" s="36" t="s">
        <v>43</v>
      </c>
      <c r="AT314" s="36" t="s">
        <v>43</v>
      </c>
      <c r="AU314" s="36" t="s">
        <v>43</v>
      </c>
      <c r="AV314" s="36" t="s">
        <v>43</v>
      </c>
      <c r="AW314" s="36" t="s">
        <v>43</v>
      </c>
      <c r="AX314" s="36" t="s">
        <v>43</v>
      </c>
      <c r="AY314" s="36" t="s">
        <v>43</v>
      </c>
      <c r="AZ314" s="36" t="s">
        <v>43</v>
      </c>
      <c r="BA314" s="36" t="s">
        <v>43</v>
      </c>
      <c r="BB314" s="36" t="s">
        <v>43</v>
      </c>
      <c r="BC314" s="28"/>
    </row>
    <row r="315" spans="1:55" s="7" customFormat="1" ht="36.75" customHeight="1" x14ac:dyDescent="0.25">
      <c r="A315" s="37" t="s">
        <v>510</v>
      </c>
      <c r="B315" s="43" t="s">
        <v>511</v>
      </c>
      <c r="C315" s="39" t="s">
        <v>491</v>
      </c>
      <c r="D315" s="35" t="s">
        <v>43</v>
      </c>
      <c r="E315" s="35" t="s">
        <v>43</v>
      </c>
      <c r="F315" s="35" t="s">
        <v>43</v>
      </c>
      <c r="G315" s="35" t="s">
        <v>43</v>
      </c>
      <c r="H315" s="35" t="s">
        <v>43</v>
      </c>
      <c r="I315" s="35" t="s">
        <v>43</v>
      </c>
      <c r="J315" s="35" t="s">
        <v>43</v>
      </c>
      <c r="K315" s="35" t="s">
        <v>43</v>
      </c>
      <c r="L315" s="35" t="s">
        <v>43</v>
      </c>
      <c r="M315" s="35" t="s">
        <v>43</v>
      </c>
      <c r="N315" s="35" t="s">
        <v>43</v>
      </c>
      <c r="O315" s="35" t="s">
        <v>43</v>
      </c>
      <c r="P315" s="35" t="s">
        <v>43</v>
      </c>
      <c r="Q315" s="35" t="s">
        <v>43</v>
      </c>
      <c r="R315" s="35" t="s">
        <v>43</v>
      </c>
      <c r="S315" s="35" t="s">
        <v>43</v>
      </c>
      <c r="T315" s="35" t="s">
        <v>43</v>
      </c>
      <c r="U315" s="35" t="s">
        <v>43</v>
      </c>
      <c r="V315" s="35" t="s">
        <v>43</v>
      </c>
      <c r="W315" s="35" t="s">
        <v>43</v>
      </c>
      <c r="X315" s="35" t="s">
        <v>43</v>
      </c>
      <c r="Y315" s="35" t="s">
        <v>43</v>
      </c>
      <c r="Z315" s="35" t="s">
        <v>43</v>
      </c>
      <c r="AA315" s="35" t="s">
        <v>43</v>
      </c>
      <c r="AB315" s="35" t="s">
        <v>43</v>
      </c>
      <c r="AD315" s="40"/>
      <c r="AE315" s="36" t="s">
        <v>43</v>
      </c>
      <c r="AF315" s="36" t="s">
        <v>43</v>
      </c>
      <c r="AG315" s="36" t="s">
        <v>43</v>
      </c>
      <c r="AH315" s="36" t="s">
        <v>43</v>
      </c>
      <c r="AI315" s="36" t="s">
        <v>43</v>
      </c>
      <c r="AJ315" s="36" t="s">
        <v>43</v>
      </c>
      <c r="AK315" s="36" t="s">
        <v>43</v>
      </c>
      <c r="AL315" s="36" t="s">
        <v>43</v>
      </c>
      <c r="AM315" s="36" t="s">
        <v>43</v>
      </c>
      <c r="AN315" s="36" t="s">
        <v>43</v>
      </c>
      <c r="AO315" s="36" t="s">
        <v>43</v>
      </c>
      <c r="AP315" s="36" t="s">
        <v>43</v>
      </c>
      <c r="AQ315" s="36" t="s">
        <v>43</v>
      </c>
      <c r="AR315" s="36" t="s">
        <v>43</v>
      </c>
      <c r="AS315" s="36" t="s">
        <v>43</v>
      </c>
      <c r="AT315" s="36" t="s">
        <v>43</v>
      </c>
      <c r="AU315" s="36" t="s">
        <v>43</v>
      </c>
      <c r="AV315" s="36" t="s">
        <v>43</v>
      </c>
      <c r="AW315" s="36" t="s">
        <v>43</v>
      </c>
      <c r="AX315" s="36" t="s">
        <v>43</v>
      </c>
      <c r="AY315" s="36" t="s">
        <v>43</v>
      </c>
      <c r="AZ315" s="36" t="s">
        <v>43</v>
      </c>
      <c r="BA315" s="36" t="s">
        <v>43</v>
      </c>
      <c r="BB315" s="36" t="s">
        <v>43</v>
      </c>
      <c r="BC315" s="28"/>
    </row>
    <row r="316" spans="1:55" s="7" customFormat="1" ht="19.5" customHeight="1" x14ac:dyDescent="0.25">
      <c r="A316" s="37" t="s">
        <v>512</v>
      </c>
      <c r="B316" s="67" t="s">
        <v>65</v>
      </c>
      <c r="C316" s="39" t="s">
        <v>491</v>
      </c>
      <c r="D316" s="35" t="s">
        <v>43</v>
      </c>
      <c r="E316" s="35" t="s">
        <v>43</v>
      </c>
      <c r="F316" s="35" t="s">
        <v>43</v>
      </c>
      <c r="G316" s="35" t="s">
        <v>43</v>
      </c>
      <c r="H316" s="35" t="s">
        <v>43</v>
      </c>
      <c r="I316" s="35" t="s">
        <v>43</v>
      </c>
      <c r="J316" s="35" t="s">
        <v>43</v>
      </c>
      <c r="K316" s="35" t="s">
        <v>43</v>
      </c>
      <c r="L316" s="35" t="s">
        <v>43</v>
      </c>
      <c r="M316" s="35" t="s">
        <v>43</v>
      </c>
      <c r="N316" s="35" t="s">
        <v>43</v>
      </c>
      <c r="O316" s="35" t="s">
        <v>43</v>
      </c>
      <c r="P316" s="35" t="s">
        <v>43</v>
      </c>
      <c r="Q316" s="35" t="s">
        <v>43</v>
      </c>
      <c r="R316" s="35" t="s">
        <v>43</v>
      </c>
      <c r="S316" s="35" t="s">
        <v>43</v>
      </c>
      <c r="T316" s="35" t="s">
        <v>43</v>
      </c>
      <c r="U316" s="35" t="s">
        <v>43</v>
      </c>
      <c r="V316" s="35" t="s">
        <v>43</v>
      </c>
      <c r="W316" s="35" t="s">
        <v>43</v>
      </c>
      <c r="X316" s="35" t="s">
        <v>43</v>
      </c>
      <c r="Y316" s="35" t="s">
        <v>43</v>
      </c>
      <c r="Z316" s="35" t="s">
        <v>43</v>
      </c>
      <c r="AA316" s="35" t="s">
        <v>43</v>
      </c>
      <c r="AB316" s="35" t="s">
        <v>43</v>
      </c>
      <c r="AD316" s="40"/>
      <c r="AE316" s="36" t="s">
        <v>43</v>
      </c>
      <c r="AF316" s="36" t="s">
        <v>43</v>
      </c>
      <c r="AG316" s="36" t="s">
        <v>43</v>
      </c>
      <c r="AH316" s="36" t="s">
        <v>43</v>
      </c>
      <c r="AI316" s="36" t="s">
        <v>43</v>
      </c>
      <c r="AJ316" s="36" t="s">
        <v>43</v>
      </c>
      <c r="AK316" s="36" t="s">
        <v>43</v>
      </c>
      <c r="AL316" s="36" t="s">
        <v>43</v>
      </c>
      <c r="AM316" s="36" t="s">
        <v>43</v>
      </c>
      <c r="AN316" s="36" t="s">
        <v>43</v>
      </c>
      <c r="AO316" s="36" t="s">
        <v>43</v>
      </c>
      <c r="AP316" s="36" t="s">
        <v>43</v>
      </c>
      <c r="AQ316" s="36" t="s">
        <v>43</v>
      </c>
      <c r="AR316" s="36" t="s">
        <v>43</v>
      </c>
      <c r="AS316" s="36" t="s">
        <v>43</v>
      </c>
      <c r="AT316" s="36" t="s">
        <v>43</v>
      </c>
      <c r="AU316" s="36" t="s">
        <v>43</v>
      </c>
      <c r="AV316" s="36" t="s">
        <v>43</v>
      </c>
      <c r="AW316" s="36" t="s">
        <v>43</v>
      </c>
      <c r="AX316" s="36" t="s">
        <v>43</v>
      </c>
      <c r="AY316" s="36" t="s">
        <v>43</v>
      </c>
      <c r="AZ316" s="36" t="s">
        <v>43</v>
      </c>
      <c r="BA316" s="36" t="s">
        <v>43</v>
      </c>
      <c r="BB316" s="36" t="s">
        <v>43</v>
      </c>
      <c r="BC316" s="28"/>
    </row>
    <row r="317" spans="1:55" s="7" customFormat="1" ht="19.5" customHeight="1" x14ac:dyDescent="0.25">
      <c r="A317" s="37" t="s">
        <v>513</v>
      </c>
      <c r="B317" s="67" t="s">
        <v>67</v>
      </c>
      <c r="C317" s="39" t="s">
        <v>491</v>
      </c>
      <c r="D317" s="35" t="s">
        <v>43</v>
      </c>
      <c r="E317" s="35" t="s">
        <v>43</v>
      </c>
      <c r="F317" s="35" t="s">
        <v>43</v>
      </c>
      <c r="G317" s="35" t="s">
        <v>43</v>
      </c>
      <c r="H317" s="35" t="s">
        <v>43</v>
      </c>
      <c r="I317" s="35" t="s">
        <v>43</v>
      </c>
      <c r="J317" s="35" t="s">
        <v>43</v>
      </c>
      <c r="K317" s="35" t="s">
        <v>43</v>
      </c>
      <c r="L317" s="35" t="s">
        <v>43</v>
      </c>
      <c r="M317" s="35" t="s">
        <v>43</v>
      </c>
      <c r="N317" s="35" t="s">
        <v>43</v>
      </c>
      <c r="O317" s="35" t="s">
        <v>43</v>
      </c>
      <c r="P317" s="35" t="s">
        <v>43</v>
      </c>
      <c r="Q317" s="35" t="s">
        <v>43</v>
      </c>
      <c r="R317" s="35" t="s">
        <v>43</v>
      </c>
      <c r="S317" s="35" t="s">
        <v>43</v>
      </c>
      <c r="T317" s="35" t="s">
        <v>43</v>
      </c>
      <c r="U317" s="35" t="s">
        <v>43</v>
      </c>
      <c r="V317" s="35" t="s">
        <v>43</v>
      </c>
      <c r="W317" s="35" t="s">
        <v>43</v>
      </c>
      <c r="X317" s="35" t="s">
        <v>43</v>
      </c>
      <c r="Y317" s="35" t="s">
        <v>43</v>
      </c>
      <c r="Z317" s="35" t="s">
        <v>43</v>
      </c>
      <c r="AA317" s="35" t="s">
        <v>43</v>
      </c>
      <c r="AB317" s="35" t="s">
        <v>43</v>
      </c>
      <c r="AD317" s="40"/>
      <c r="AE317" s="36" t="s">
        <v>43</v>
      </c>
      <c r="AF317" s="36" t="s">
        <v>43</v>
      </c>
      <c r="AG317" s="36" t="s">
        <v>43</v>
      </c>
      <c r="AH317" s="36" t="s">
        <v>43</v>
      </c>
      <c r="AI317" s="36" t="s">
        <v>43</v>
      </c>
      <c r="AJ317" s="36" t="s">
        <v>43</v>
      </c>
      <c r="AK317" s="36" t="s">
        <v>43</v>
      </c>
      <c r="AL317" s="36" t="s">
        <v>43</v>
      </c>
      <c r="AM317" s="36" t="s">
        <v>43</v>
      </c>
      <c r="AN317" s="36" t="s">
        <v>43</v>
      </c>
      <c r="AO317" s="36" t="s">
        <v>43</v>
      </c>
      <c r="AP317" s="36" t="s">
        <v>43</v>
      </c>
      <c r="AQ317" s="36" t="s">
        <v>43</v>
      </c>
      <c r="AR317" s="36" t="s">
        <v>43</v>
      </c>
      <c r="AS317" s="36" t="s">
        <v>43</v>
      </c>
      <c r="AT317" s="36" t="s">
        <v>43</v>
      </c>
      <c r="AU317" s="36" t="s">
        <v>43</v>
      </c>
      <c r="AV317" s="36" t="s">
        <v>43</v>
      </c>
      <c r="AW317" s="36" t="s">
        <v>43</v>
      </c>
      <c r="AX317" s="36" t="s">
        <v>43</v>
      </c>
      <c r="AY317" s="36" t="s">
        <v>43</v>
      </c>
      <c r="AZ317" s="36" t="s">
        <v>43</v>
      </c>
      <c r="BA317" s="36" t="s">
        <v>43</v>
      </c>
      <c r="BB317" s="36" t="s">
        <v>43</v>
      </c>
      <c r="BC317" s="28"/>
    </row>
    <row r="318" spans="1:55" s="30" customFormat="1" ht="15.6" customHeight="1" x14ac:dyDescent="0.25">
      <c r="A318" s="47" t="s">
        <v>514</v>
      </c>
      <c r="B318" s="47"/>
      <c r="C318" s="47"/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  <c r="AB318" s="48"/>
      <c r="AD318" s="31"/>
      <c r="AE318" s="36">
        <v>0</v>
      </c>
      <c r="AF318" s="36">
        <v>0</v>
      </c>
      <c r="AG318" s="36">
        <v>0</v>
      </c>
      <c r="AH318" s="36">
        <v>0</v>
      </c>
      <c r="AI318" s="36">
        <v>0</v>
      </c>
      <c r="AJ318" s="36">
        <v>0</v>
      </c>
      <c r="AK318" s="36">
        <v>0</v>
      </c>
      <c r="AL318" s="36">
        <v>0</v>
      </c>
      <c r="AM318" s="36">
        <v>0</v>
      </c>
      <c r="AN318" s="36">
        <v>0</v>
      </c>
      <c r="AO318" s="36">
        <v>0</v>
      </c>
      <c r="AP318" s="36">
        <v>0</v>
      </c>
      <c r="AQ318" s="36">
        <v>0</v>
      </c>
      <c r="AR318" s="36">
        <v>0</v>
      </c>
      <c r="AS318" s="36">
        <v>0</v>
      </c>
      <c r="AT318" s="36">
        <v>0</v>
      </c>
      <c r="AU318" s="36">
        <v>0</v>
      </c>
      <c r="AV318" s="36">
        <v>0</v>
      </c>
      <c r="AW318" s="36">
        <v>0</v>
      </c>
      <c r="AX318" s="36">
        <v>0</v>
      </c>
      <c r="AY318" s="36">
        <v>0</v>
      </c>
      <c r="AZ318" s="36">
        <v>0</v>
      </c>
      <c r="BA318" s="36">
        <v>0</v>
      </c>
      <c r="BB318" s="36">
        <v>0</v>
      </c>
      <c r="BC318" s="28"/>
    </row>
    <row r="319" spans="1:55" s="17" customFormat="1" ht="31.5" customHeight="1" x14ac:dyDescent="0.25">
      <c r="A319" s="32" t="s">
        <v>515</v>
      </c>
      <c r="B319" s="33" t="s">
        <v>516</v>
      </c>
      <c r="C319" s="34" t="s">
        <v>43</v>
      </c>
      <c r="D319" s="35" t="s">
        <v>43</v>
      </c>
      <c r="E319" s="35" t="s">
        <v>43</v>
      </c>
      <c r="F319" s="35" t="s">
        <v>43</v>
      </c>
      <c r="G319" s="35" t="s">
        <v>43</v>
      </c>
      <c r="H319" s="35" t="s">
        <v>43</v>
      </c>
      <c r="I319" s="35" t="s">
        <v>43</v>
      </c>
      <c r="J319" s="35" t="s">
        <v>43</v>
      </c>
      <c r="K319" s="35" t="s">
        <v>43</v>
      </c>
      <c r="L319" s="35" t="s">
        <v>43</v>
      </c>
      <c r="M319" s="35" t="s">
        <v>43</v>
      </c>
      <c r="N319" s="35" t="s">
        <v>43</v>
      </c>
      <c r="O319" s="35" t="s">
        <v>43</v>
      </c>
      <c r="P319" s="35" t="s">
        <v>43</v>
      </c>
      <c r="Q319" s="35" t="s">
        <v>43</v>
      </c>
      <c r="R319" s="35" t="s">
        <v>43</v>
      </c>
      <c r="S319" s="35" t="s">
        <v>43</v>
      </c>
      <c r="T319" s="35" t="s">
        <v>43</v>
      </c>
      <c r="U319" s="35" t="s">
        <v>43</v>
      </c>
      <c r="V319" s="35" t="s">
        <v>43</v>
      </c>
      <c r="W319" s="35" t="s">
        <v>43</v>
      </c>
      <c r="X319" s="35" t="s">
        <v>43</v>
      </c>
      <c r="Y319" s="35" t="s">
        <v>43</v>
      </c>
      <c r="Z319" s="35" t="s">
        <v>43</v>
      </c>
      <c r="AA319" s="35" t="s">
        <v>43</v>
      </c>
      <c r="AB319" s="35" t="s">
        <v>43</v>
      </c>
      <c r="AD319" s="18"/>
      <c r="AE319" s="36" t="s">
        <v>43</v>
      </c>
      <c r="AF319" s="36" t="s">
        <v>43</v>
      </c>
      <c r="AG319" s="36" t="s">
        <v>43</v>
      </c>
      <c r="AH319" s="36" t="s">
        <v>43</v>
      </c>
      <c r="AI319" s="36" t="s">
        <v>43</v>
      </c>
      <c r="AJ319" s="36" t="s">
        <v>43</v>
      </c>
      <c r="AK319" s="36" t="s">
        <v>43</v>
      </c>
      <c r="AL319" s="36" t="s">
        <v>43</v>
      </c>
      <c r="AM319" s="36" t="s">
        <v>43</v>
      </c>
      <c r="AN319" s="36" t="s">
        <v>43</v>
      </c>
      <c r="AO319" s="36" t="s">
        <v>43</v>
      </c>
      <c r="AP319" s="36" t="s">
        <v>43</v>
      </c>
      <c r="AQ319" s="36" t="s">
        <v>43</v>
      </c>
      <c r="AR319" s="36" t="s">
        <v>43</v>
      </c>
      <c r="AS319" s="36" t="s">
        <v>43</v>
      </c>
      <c r="AT319" s="36" t="s">
        <v>43</v>
      </c>
      <c r="AU319" s="36" t="s">
        <v>43</v>
      </c>
      <c r="AV319" s="36" t="s">
        <v>43</v>
      </c>
      <c r="AW319" s="36" t="s">
        <v>43</v>
      </c>
      <c r="AX319" s="36" t="s">
        <v>43</v>
      </c>
      <c r="AY319" s="36" t="s">
        <v>43</v>
      </c>
      <c r="AZ319" s="36" t="s">
        <v>43</v>
      </c>
      <c r="BA319" s="36" t="s">
        <v>43</v>
      </c>
      <c r="BB319" s="36" t="s">
        <v>43</v>
      </c>
      <c r="BC319" s="28"/>
    </row>
    <row r="320" spans="1:55" ht="15.75" customHeight="1" x14ac:dyDescent="0.25">
      <c r="A320" s="37" t="s">
        <v>517</v>
      </c>
      <c r="B320" s="44" t="s">
        <v>518</v>
      </c>
      <c r="C320" s="39" t="s">
        <v>519</v>
      </c>
      <c r="D320" s="35" t="s">
        <v>43</v>
      </c>
      <c r="E320" s="35" t="s">
        <v>43</v>
      </c>
      <c r="F320" s="35" t="s">
        <v>43</v>
      </c>
      <c r="G320" s="35" t="s">
        <v>43</v>
      </c>
      <c r="H320" s="35" t="s">
        <v>43</v>
      </c>
      <c r="I320" s="35" t="s">
        <v>43</v>
      </c>
      <c r="J320" s="35" t="s">
        <v>43</v>
      </c>
      <c r="K320" s="35" t="s">
        <v>43</v>
      </c>
      <c r="L320" s="35" t="s">
        <v>43</v>
      </c>
      <c r="M320" s="35" t="s">
        <v>43</v>
      </c>
      <c r="N320" s="35" t="s">
        <v>43</v>
      </c>
      <c r="O320" s="35" t="s">
        <v>43</v>
      </c>
      <c r="P320" s="35" t="s">
        <v>43</v>
      </c>
      <c r="Q320" s="35" t="s">
        <v>43</v>
      </c>
      <c r="R320" s="35" t="s">
        <v>43</v>
      </c>
      <c r="S320" s="35" t="s">
        <v>43</v>
      </c>
      <c r="T320" s="35" t="s">
        <v>43</v>
      </c>
      <c r="U320" s="35" t="s">
        <v>43</v>
      </c>
      <c r="V320" s="35" t="s">
        <v>43</v>
      </c>
      <c r="W320" s="35" t="s">
        <v>43</v>
      </c>
      <c r="X320" s="35" t="s">
        <v>43</v>
      </c>
      <c r="Y320" s="35" t="s">
        <v>43</v>
      </c>
      <c r="Z320" s="35" t="s">
        <v>43</v>
      </c>
      <c r="AA320" s="35" t="s">
        <v>43</v>
      </c>
      <c r="AB320" s="35" t="s">
        <v>43</v>
      </c>
      <c r="AE320" s="36" t="s">
        <v>43</v>
      </c>
      <c r="AF320" s="36" t="s">
        <v>43</v>
      </c>
      <c r="AG320" s="36" t="s">
        <v>43</v>
      </c>
      <c r="AH320" s="36" t="s">
        <v>43</v>
      </c>
      <c r="AI320" s="36" t="s">
        <v>43</v>
      </c>
      <c r="AJ320" s="36" t="s">
        <v>43</v>
      </c>
      <c r="AK320" s="36" t="s">
        <v>43</v>
      </c>
      <c r="AL320" s="36" t="s">
        <v>43</v>
      </c>
      <c r="AM320" s="36" t="s">
        <v>43</v>
      </c>
      <c r="AN320" s="36" t="s">
        <v>43</v>
      </c>
      <c r="AO320" s="36" t="s">
        <v>43</v>
      </c>
      <c r="AP320" s="36" t="s">
        <v>43</v>
      </c>
      <c r="AQ320" s="36" t="s">
        <v>43</v>
      </c>
      <c r="AR320" s="36" t="s">
        <v>43</v>
      </c>
      <c r="AS320" s="36" t="s">
        <v>43</v>
      </c>
      <c r="AT320" s="36" t="s">
        <v>43</v>
      </c>
      <c r="AU320" s="36" t="s">
        <v>43</v>
      </c>
      <c r="AV320" s="36" t="s">
        <v>43</v>
      </c>
      <c r="AW320" s="36" t="s">
        <v>43</v>
      </c>
      <c r="AX320" s="36" t="s">
        <v>43</v>
      </c>
      <c r="AY320" s="36" t="s">
        <v>43</v>
      </c>
      <c r="AZ320" s="36" t="s">
        <v>43</v>
      </c>
      <c r="BA320" s="36" t="s">
        <v>43</v>
      </c>
      <c r="BB320" s="36" t="s">
        <v>43</v>
      </c>
      <c r="BC320" s="28"/>
    </row>
    <row r="321" spans="1:55" ht="15.75" customHeight="1" x14ac:dyDescent="0.25">
      <c r="A321" s="37" t="s">
        <v>520</v>
      </c>
      <c r="B321" s="44" t="s">
        <v>521</v>
      </c>
      <c r="C321" s="39" t="s">
        <v>522</v>
      </c>
      <c r="D321" s="35" t="s">
        <v>43</v>
      </c>
      <c r="E321" s="35" t="s">
        <v>43</v>
      </c>
      <c r="F321" s="35" t="s">
        <v>43</v>
      </c>
      <c r="G321" s="35" t="s">
        <v>43</v>
      </c>
      <c r="H321" s="35" t="s">
        <v>43</v>
      </c>
      <c r="I321" s="35" t="s">
        <v>43</v>
      </c>
      <c r="J321" s="35" t="s">
        <v>43</v>
      </c>
      <c r="K321" s="35" t="s">
        <v>43</v>
      </c>
      <c r="L321" s="35" t="s">
        <v>43</v>
      </c>
      <c r="M321" s="35" t="s">
        <v>43</v>
      </c>
      <c r="N321" s="35" t="s">
        <v>43</v>
      </c>
      <c r="O321" s="35" t="s">
        <v>43</v>
      </c>
      <c r="P321" s="35" t="s">
        <v>43</v>
      </c>
      <c r="Q321" s="35" t="s">
        <v>43</v>
      </c>
      <c r="R321" s="35" t="s">
        <v>43</v>
      </c>
      <c r="S321" s="35" t="s">
        <v>43</v>
      </c>
      <c r="T321" s="35" t="s">
        <v>43</v>
      </c>
      <c r="U321" s="35" t="s">
        <v>43</v>
      </c>
      <c r="V321" s="35" t="s">
        <v>43</v>
      </c>
      <c r="W321" s="35" t="s">
        <v>43</v>
      </c>
      <c r="X321" s="35" t="s">
        <v>43</v>
      </c>
      <c r="Y321" s="35" t="s">
        <v>43</v>
      </c>
      <c r="Z321" s="35" t="s">
        <v>43</v>
      </c>
      <c r="AA321" s="35" t="s">
        <v>43</v>
      </c>
      <c r="AB321" s="35" t="s">
        <v>43</v>
      </c>
      <c r="AE321" s="36" t="s">
        <v>43</v>
      </c>
      <c r="AF321" s="36" t="s">
        <v>43</v>
      </c>
      <c r="AG321" s="36" t="s">
        <v>43</v>
      </c>
      <c r="AH321" s="36" t="s">
        <v>43</v>
      </c>
      <c r="AI321" s="36" t="s">
        <v>43</v>
      </c>
      <c r="AJ321" s="36" t="s">
        <v>43</v>
      </c>
      <c r="AK321" s="36" t="s">
        <v>43</v>
      </c>
      <c r="AL321" s="36" t="s">
        <v>43</v>
      </c>
      <c r="AM321" s="36" t="s">
        <v>43</v>
      </c>
      <c r="AN321" s="36" t="s">
        <v>43</v>
      </c>
      <c r="AO321" s="36" t="s">
        <v>43</v>
      </c>
      <c r="AP321" s="36" t="s">
        <v>43</v>
      </c>
      <c r="AQ321" s="36" t="s">
        <v>43</v>
      </c>
      <c r="AR321" s="36" t="s">
        <v>43</v>
      </c>
      <c r="AS321" s="36" t="s">
        <v>43</v>
      </c>
      <c r="AT321" s="36" t="s">
        <v>43</v>
      </c>
      <c r="AU321" s="36" t="s">
        <v>43</v>
      </c>
      <c r="AV321" s="36" t="s">
        <v>43</v>
      </c>
      <c r="AW321" s="36" t="s">
        <v>43</v>
      </c>
      <c r="AX321" s="36" t="s">
        <v>43</v>
      </c>
      <c r="AY321" s="36" t="s">
        <v>43</v>
      </c>
      <c r="AZ321" s="36" t="s">
        <v>43</v>
      </c>
      <c r="BA321" s="36" t="s">
        <v>43</v>
      </c>
      <c r="BB321" s="36" t="s">
        <v>43</v>
      </c>
      <c r="BC321" s="28"/>
    </row>
    <row r="322" spans="1:55" ht="15.75" customHeight="1" x14ac:dyDescent="0.25">
      <c r="A322" s="37" t="s">
        <v>523</v>
      </c>
      <c r="B322" s="44" t="s">
        <v>524</v>
      </c>
      <c r="C322" s="39" t="s">
        <v>519</v>
      </c>
      <c r="D322" s="35" t="s">
        <v>43</v>
      </c>
      <c r="E322" s="35" t="s">
        <v>43</v>
      </c>
      <c r="F322" s="35" t="s">
        <v>43</v>
      </c>
      <c r="G322" s="35" t="s">
        <v>43</v>
      </c>
      <c r="H322" s="35" t="s">
        <v>43</v>
      </c>
      <c r="I322" s="35" t="s">
        <v>43</v>
      </c>
      <c r="J322" s="35" t="s">
        <v>43</v>
      </c>
      <c r="K322" s="35" t="s">
        <v>43</v>
      </c>
      <c r="L322" s="35" t="s">
        <v>43</v>
      </c>
      <c r="M322" s="35" t="s">
        <v>43</v>
      </c>
      <c r="N322" s="35" t="s">
        <v>43</v>
      </c>
      <c r="O322" s="35" t="s">
        <v>43</v>
      </c>
      <c r="P322" s="35" t="s">
        <v>43</v>
      </c>
      <c r="Q322" s="35" t="s">
        <v>43</v>
      </c>
      <c r="R322" s="35" t="s">
        <v>43</v>
      </c>
      <c r="S322" s="35" t="s">
        <v>43</v>
      </c>
      <c r="T322" s="35" t="s">
        <v>43</v>
      </c>
      <c r="U322" s="35" t="s">
        <v>43</v>
      </c>
      <c r="V322" s="35" t="s">
        <v>43</v>
      </c>
      <c r="W322" s="35" t="s">
        <v>43</v>
      </c>
      <c r="X322" s="35" t="s">
        <v>43</v>
      </c>
      <c r="Y322" s="35" t="s">
        <v>43</v>
      </c>
      <c r="Z322" s="35" t="s">
        <v>43</v>
      </c>
      <c r="AA322" s="35" t="s">
        <v>43</v>
      </c>
      <c r="AB322" s="35" t="s">
        <v>43</v>
      </c>
      <c r="AE322" s="36" t="s">
        <v>43</v>
      </c>
      <c r="AF322" s="36" t="s">
        <v>43</v>
      </c>
      <c r="AG322" s="36" t="s">
        <v>43</v>
      </c>
      <c r="AH322" s="36" t="s">
        <v>43</v>
      </c>
      <c r="AI322" s="36" t="s">
        <v>43</v>
      </c>
      <c r="AJ322" s="36" t="s">
        <v>43</v>
      </c>
      <c r="AK322" s="36" t="s">
        <v>43</v>
      </c>
      <c r="AL322" s="36" t="s">
        <v>43</v>
      </c>
      <c r="AM322" s="36" t="s">
        <v>43</v>
      </c>
      <c r="AN322" s="36" t="s">
        <v>43</v>
      </c>
      <c r="AO322" s="36" t="s">
        <v>43</v>
      </c>
      <c r="AP322" s="36" t="s">
        <v>43</v>
      </c>
      <c r="AQ322" s="36" t="s">
        <v>43</v>
      </c>
      <c r="AR322" s="36" t="s">
        <v>43</v>
      </c>
      <c r="AS322" s="36" t="s">
        <v>43</v>
      </c>
      <c r="AT322" s="36" t="s">
        <v>43</v>
      </c>
      <c r="AU322" s="36" t="s">
        <v>43</v>
      </c>
      <c r="AV322" s="36" t="s">
        <v>43</v>
      </c>
      <c r="AW322" s="36" t="s">
        <v>43</v>
      </c>
      <c r="AX322" s="36" t="s">
        <v>43</v>
      </c>
      <c r="AY322" s="36" t="s">
        <v>43</v>
      </c>
      <c r="AZ322" s="36" t="s">
        <v>43</v>
      </c>
      <c r="BA322" s="36" t="s">
        <v>43</v>
      </c>
      <c r="BB322" s="36" t="s">
        <v>43</v>
      </c>
      <c r="BC322" s="28"/>
    </row>
    <row r="323" spans="1:55" ht="15.75" customHeight="1" x14ac:dyDescent="0.25">
      <c r="A323" s="37" t="s">
        <v>525</v>
      </c>
      <c r="B323" s="44" t="s">
        <v>526</v>
      </c>
      <c r="C323" s="39" t="s">
        <v>522</v>
      </c>
      <c r="D323" s="35" t="s">
        <v>43</v>
      </c>
      <c r="E323" s="35" t="s">
        <v>43</v>
      </c>
      <c r="F323" s="35" t="s">
        <v>43</v>
      </c>
      <c r="G323" s="35" t="s">
        <v>43</v>
      </c>
      <c r="H323" s="35" t="s">
        <v>43</v>
      </c>
      <c r="I323" s="35" t="s">
        <v>43</v>
      </c>
      <c r="J323" s="35" t="s">
        <v>43</v>
      </c>
      <c r="K323" s="35" t="s">
        <v>43</v>
      </c>
      <c r="L323" s="35" t="s">
        <v>43</v>
      </c>
      <c r="M323" s="35" t="s">
        <v>43</v>
      </c>
      <c r="N323" s="35" t="s">
        <v>43</v>
      </c>
      <c r="O323" s="35" t="s">
        <v>43</v>
      </c>
      <c r="P323" s="35" t="s">
        <v>43</v>
      </c>
      <c r="Q323" s="35" t="s">
        <v>43</v>
      </c>
      <c r="R323" s="35" t="s">
        <v>43</v>
      </c>
      <c r="S323" s="35" t="s">
        <v>43</v>
      </c>
      <c r="T323" s="35" t="s">
        <v>43</v>
      </c>
      <c r="U323" s="35" t="s">
        <v>43</v>
      </c>
      <c r="V323" s="35" t="s">
        <v>43</v>
      </c>
      <c r="W323" s="35" t="s">
        <v>43</v>
      </c>
      <c r="X323" s="35" t="s">
        <v>43</v>
      </c>
      <c r="Y323" s="35" t="s">
        <v>43</v>
      </c>
      <c r="Z323" s="35" t="s">
        <v>43</v>
      </c>
      <c r="AA323" s="35" t="s">
        <v>43</v>
      </c>
      <c r="AB323" s="35" t="s">
        <v>43</v>
      </c>
      <c r="AE323" s="36" t="s">
        <v>43</v>
      </c>
      <c r="AF323" s="36" t="s">
        <v>43</v>
      </c>
      <c r="AG323" s="36" t="s">
        <v>43</v>
      </c>
      <c r="AH323" s="36" t="s">
        <v>43</v>
      </c>
      <c r="AI323" s="36" t="s">
        <v>43</v>
      </c>
      <c r="AJ323" s="36" t="s">
        <v>43</v>
      </c>
      <c r="AK323" s="36" t="s">
        <v>43</v>
      </c>
      <c r="AL323" s="36" t="s">
        <v>43</v>
      </c>
      <c r="AM323" s="36" t="s">
        <v>43</v>
      </c>
      <c r="AN323" s="36" t="s">
        <v>43</v>
      </c>
      <c r="AO323" s="36" t="s">
        <v>43</v>
      </c>
      <c r="AP323" s="36" t="s">
        <v>43</v>
      </c>
      <c r="AQ323" s="36" t="s">
        <v>43</v>
      </c>
      <c r="AR323" s="36" t="s">
        <v>43</v>
      </c>
      <c r="AS323" s="36" t="s">
        <v>43</v>
      </c>
      <c r="AT323" s="36" t="s">
        <v>43</v>
      </c>
      <c r="AU323" s="36" t="s">
        <v>43</v>
      </c>
      <c r="AV323" s="36" t="s">
        <v>43</v>
      </c>
      <c r="AW323" s="36" t="s">
        <v>43</v>
      </c>
      <c r="AX323" s="36" t="s">
        <v>43</v>
      </c>
      <c r="AY323" s="36" t="s">
        <v>43</v>
      </c>
      <c r="AZ323" s="36" t="s">
        <v>43</v>
      </c>
      <c r="BA323" s="36" t="s">
        <v>43</v>
      </c>
      <c r="BB323" s="36" t="s">
        <v>43</v>
      </c>
      <c r="BC323" s="28"/>
    </row>
    <row r="324" spans="1:55" ht="15.75" customHeight="1" x14ac:dyDescent="0.25">
      <c r="A324" s="37" t="s">
        <v>527</v>
      </c>
      <c r="B324" s="44" t="s">
        <v>528</v>
      </c>
      <c r="C324" s="39" t="s">
        <v>529</v>
      </c>
      <c r="D324" s="35" t="s">
        <v>43</v>
      </c>
      <c r="E324" s="35" t="s">
        <v>43</v>
      </c>
      <c r="F324" s="35" t="s">
        <v>43</v>
      </c>
      <c r="G324" s="35" t="s">
        <v>43</v>
      </c>
      <c r="H324" s="35" t="s">
        <v>43</v>
      </c>
      <c r="I324" s="35" t="s">
        <v>43</v>
      </c>
      <c r="J324" s="35" t="s">
        <v>43</v>
      </c>
      <c r="K324" s="35" t="s">
        <v>43</v>
      </c>
      <c r="L324" s="35" t="s">
        <v>43</v>
      </c>
      <c r="M324" s="35" t="s">
        <v>43</v>
      </c>
      <c r="N324" s="35" t="s">
        <v>43</v>
      </c>
      <c r="O324" s="35" t="s">
        <v>43</v>
      </c>
      <c r="P324" s="35" t="s">
        <v>43</v>
      </c>
      <c r="Q324" s="35" t="s">
        <v>43</v>
      </c>
      <c r="R324" s="35" t="s">
        <v>43</v>
      </c>
      <c r="S324" s="35" t="s">
        <v>43</v>
      </c>
      <c r="T324" s="35" t="s">
        <v>43</v>
      </c>
      <c r="U324" s="35" t="s">
        <v>43</v>
      </c>
      <c r="V324" s="35" t="s">
        <v>43</v>
      </c>
      <c r="W324" s="35" t="s">
        <v>43</v>
      </c>
      <c r="X324" s="35" t="s">
        <v>43</v>
      </c>
      <c r="Y324" s="35" t="s">
        <v>43</v>
      </c>
      <c r="Z324" s="35" t="s">
        <v>43</v>
      </c>
      <c r="AA324" s="35" t="s">
        <v>43</v>
      </c>
      <c r="AB324" s="35" t="s">
        <v>43</v>
      </c>
      <c r="AE324" s="36" t="s">
        <v>43</v>
      </c>
      <c r="AF324" s="36" t="s">
        <v>43</v>
      </c>
      <c r="AG324" s="36" t="s">
        <v>43</v>
      </c>
      <c r="AH324" s="36" t="s">
        <v>43</v>
      </c>
      <c r="AI324" s="36" t="s">
        <v>43</v>
      </c>
      <c r="AJ324" s="36" t="s">
        <v>43</v>
      </c>
      <c r="AK324" s="36" t="s">
        <v>43</v>
      </c>
      <c r="AL324" s="36" t="s">
        <v>43</v>
      </c>
      <c r="AM324" s="36" t="s">
        <v>43</v>
      </c>
      <c r="AN324" s="36" t="s">
        <v>43</v>
      </c>
      <c r="AO324" s="36" t="s">
        <v>43</v>
      </c>
      <c r="AP324" s="36" t="s">
        <v>43</v>
      </c>
      <c r="AQ324" s="36" t="s">
        <v>43</v>
      </c>
      <c r="AR324" s="36" t="s">
        <v>43</v>
      </c>
      <c r="AS324" s="36" t="s">
        <v>43</v>
      </c>
      <c r="AT324" s="36" t="s">
        <v>43</v>
      </c>
      <c r="AU324" s="36" t="s">
        <v>43</v>
      </c>
      <c r="AV324" s="36" t="s">
        <v>43</v>
      </c>
      <c r="AW324" s="36" t="s">
        <v>43</v>
      </c>
      <c r="AX324" s="36" t="s">
        <v>43</v>
      </c>
      <c r="AY324" s="36" t="s">
        <v>43</v>
      </c>
      <c r="AZ324" s="36" t="s">
        <v>43</v>
      </c>
      <c r="BA324" s="36" t="s">
        <v>43</v>
      </c>
      <c r="BB324" s="36" t="s">
        <v>43</v>
      </c>
      <c r="BC324" s="28"/>
    </row>
    <row r="325" spans="1:55" ht="15.75" customHeight="1" x14ac:dyDescent="0.25">
      <c r="A325" s="37" t="s">
        <v>530</v>
      </c>
      <c r="B325" s="44" t="s">
        <v>531</v>
      </c>
      <c r="C325" s="34" t="s">
        <v>43</v>
      </c>
      <c r="D325" s="35" t="s">
        <v>43</v>
      </c>
      <c r="E325" s="35" t="s">
        <v>43</v>
      </c>
      <c r="F325" s="35" t="s">
        <v>43</v>
      </c>
      <c r="G325" s="35" t="s">
        <v>43</v>
      </c>
      <c r="H325" s="35" t="s">
        <v>43</v>
      </c>
      <c r="I325" s="35" t="s">
        <v>43</v>
      </c>
      <c r="J325" s="35" t="s">
        <v>43</v>
      </c>
      <c r="K325" s="35" t="s">
        <v>43</v>
      </c>
      <c r="L325" s="35" t="s">
        <v>43</v>
      </c>
      <c r="M325" s="35" t="s">
        <v>43</v>
      </c>
      <c r="N325" s="35" t="s">
        <v>43</v>
      </c>
      <c r="O325" s="35" t="s">
        <v>43</v>
      </c>
      <c r="P325" s="35" t="s">
        <v>43</v>
      </c>
      <c r="Q325" s="35" t="s">
        <v>43</v>
      </c>
      <c r="R325" s="35" t="s">
        <v>43</v>
      </c>
      <c r="S325" s="35" t="s">
        <v>43</v>
      </c>
      <c r="T325" s="35" t="s">
        <v>43</v>
      </c>
      <c r="U325" s="35" t="s">
        <v>43</v>
      </c>
      <c r="V325" s="35" t="s">
        <v>43</v>
      </c>
      <c r="W325" s="35" t="s">
        <v>43</v>
      </c>
      <c r="X325" s="35" t="s">
        <v>43</v>
      </c>
      <c r="Y325" s="35" t="s">
        <v>43</v>
      </c>
      <c r="Z325" s="35" t="s">
        <v>43</v>
      </c>
      <c r="AA325" s="35" t="s">
        <v>43</v>
      </c>
      <c r="AB325" s="35" t="s">
        <v>43</v>
      </c>
      <c r="AE325" s="36" t="s">
        <v>43</v>
      </c>
      <c r="AF325" s="36" t="s">
        <v>43</v>
      </c>
      <c r="AG325" s="36" t="s">
        <v>43</v>
      </c>
      <c r="AH325" s="36" t="s">
        <v>43</v>
      </c>
      <c r="AI325" s="36" t="s">
        <v>43</v>
      </c>
      <c r="AJ325" s="36" t="s">
        <v>43</v>
      </c>
      <c r="AK325" s="36" t="s">
        <v>43</v>
      </c>
      <c r="AL325" s="36" t="s">
        <v>43</v>
      </c>
      <c r="AM325" s="36" t="s">
        <v>43</v>
      </c>
      <c r="AN325" s="36" t="s">
        <v>43</v>
      </c>
      <c r="AO325" s="36" t="s">
        <v>43</v>
      </c>
      <c r="AP325" s="36" t="s">
        <v>43</v>
      </c>
      <c r="AQ325" s="36" t="s">
        <v>43</v>
      </c>
      <c r="AR325" s="36" t="s">
        <v>43</v>
      </c>
      <c r="AS325" s="36" t="s">
        <v>43</v>
      </c>
      <c r="AT325" s="36" t="s">
        <v>43</v>
      </c>
      <c r="AU325" s="36" t="s">
        <v>43</v>
      </c>
      <c r="AV325" s="36" t="s">
        <v>43</v>
      </c>
      <c r="AW325" s="36" t="s">
        <v>43</v>
      </c>
      <c r="AX325" s="36" t="s">
        <v>43</v>
      </c>
      <c r="AY325" s="36" t="s">
        <v>43</v>
      </c>
      <c r="AZ325" s="36" t="s">
        <v>43</v>
      </c>
      <c r="BA325" s="36" t="s">
        <v>43</v>
      </c>
      <c r="BB325" s="36" t="s">
        <v>43</v>
      </c>
      <c r="BC325" s="28"/>
    </row>
    <row r="326" spans="1:55" ht="15.75" customHeight="1" x14ac:dyDescent="0.25">
      <c r="A326" s="37" t="s">
        <v>532</v>
      </c>
      <c r="B326" s="43" t="s">
        <v>533</v>
      </c>
      <c r="C326" s="39" t="s">
        <v>529</v>
      </c>
      <c r="D326" s="35" t="s">
        <v>43</v>
      </c>
      <c r="E326" s="35" t="s">
        <v>43</v>
      </c>
      <c r="F326" s="35" t="s">
        <v>43</v>
      </c>
      <c r="G326" s="35" t="s">
        <v>43</v>
      </c>
      <c r="H326" s="35" t="s">
        <v>43</v>
      </c>
      <c r="I326" s="35" t="s">
        <v>43</v>
      </c>
      <c r="J326" s="35" t="s">
        <v>43</v>
      </c>
      <c r="K326" s="35" t="s">
        <v>43</v>
      </c>
      <c r="L326" s="35" t="s">
        <v>43</v>
      </c>
      <c r="M326" s="35" t="s">
        <v>43</v>
      </c>
      <c r="N326" s="35" t="s">
        <v>43</v>
      </c>
      <c r="O326" s="35" t="s">
        <v>43</v>
      </c>
      <c r="P326" s="35" t="s">
        <v>43</v>
      </c>
      <c r="Q326" s="35" t="s">
        <v>43</v>
      </c>
      <c r="R326" s="35" t="s">
        <v>43</v>
      </c>
      <c r="S326" s="35" t="s">
        <v>43</v>
      </c>
      <c r="T326" s="35" t="s">
        <v>43</v>
      </c>
      <c r="U326" s="35" t="s">
        <v>43</v>
      </c>
      <c r="V326" s="35" t="s">
        <v>43</v>
      </c>
      <c r="W326" s="35" t="s">
        <v>43</v>
      </c>
      <c r="X326" s="35" t="s">
        <v>43</v>
      </c>
      <c r="Y326" s="35" t="s">
        <v>43</v>
      </c>
      <c r="Z326" s="35" t="s">
        <v>43</v>
      </c>
      <c r="AA326" s="35" t="s">
        <v>43</v>
      </c>
      <c r="AB326" s="35" t="s">
        <v>43</v>
      </c>
      <c r="AE326" s="36" t="s">
        <v>43</v>
      </c>
      <c r="AF326" s="36" t="s">
        <v>43</v>
      </c>
      <c r="AG326" s="36" t="s">
        <v>43</v>
      </c>
      <c r="AH326" s="36" t="s">
        <v>43</v>
      </c>
      <c r="AI326" s="36" t="s">
        <v>43</v>
      </c>
      <c r="AJ326" s="36" t="s">
        <v>43</v>
      </c>
      <c r="AK326" s="36" t="s">
        <v>43</v>
      </c>
      <c r="AL326" s="36" t="s">
        <v>43</v>
      </c>
      <c r="AM326" s="36" t="s">
        <v>43</v>
      </c>
      <c r="AN326" s="36" t="s">
        <v>43</v>
      </c>
      <c r="AO326" s="36" t="s">
        <v>43</v>
      </c>
      <c r="AP326" s="36" t="s">
        <v>43</v>
      </c>
      <c r="AQ326" s="36" t="s">
        <v>43</v>
      </c>
      <c r="AR326" s="36" t="s">
        <v>43</v>
      </c>
      <c r="AS326" s="36" t="s">
        <v>43</v>
      </c>
      <c r="AT326" s="36" t="s">
        <v>43</v>
      </c>
      <c r="AU326" s="36" t="s">
        <v>43</v>
      </c>
      <c r="AV326" s="36" t="s">
        <v>43</v>
      </c>
      <c r="AW326" s="36" t="s">
        <v>43</v>
      </c>
      <c r="AX326" s="36" t="s">
        <v>43</v>
      </c>
      <c r="AY326" s="36" t="s">
        <v>43</v>
      </c>
      <c r="AZ326" s="36" t="s">
        <v>43</v>
      </c>
      <c r="BA326" s="36" t="s">
        <v>43</v>
      </c>
      <c r="BB326" s="36" t="s">
        <v>43</v>
      </c>
      <c r="BC326" s="28"/>
    </row>
    <row r="327" spans="1:55" ht="15.75" customHeight="1" x14ac:dyDescent="0.25">
      <c r="A327" s="37" t="s">
        <v>534</v>
      </c>
      <c r="B327" s="43" t="s">
        <v>535</v>
      </c>
      <c r="C327" s="39" t="s">
        <v>536</v>
      </c>
      <c r="D327" s="35" t="s">
        <v>43</v>
      </c>
      <c r="E327" s="35" t="s">
        <v>43</v>
      </c>
      <c r="F327" s="35" t="s">
        <v>43</v>
      </c>
      <c r="G327" s="35" t="s">
        <v>43</v>
      </c>
      <c r="H327" s="35" t="s">
        <v>43</v>
      </c>
      <c r="I327" s="35" t="s">
        <v>43</v>
      </c>
      <c r="J327" s="35" t="s">
        <v>43</v>
      </c>
      <c r="K327" s="35" t="s">
        <v>43</v>
      </c>
      <c r="L327" s="35" t="s">
        <v>43</v>
      </c>
      <c r="M327" s="35" t="s">
        <v>43</v>
      </c>
      <c r="N327" s="35" t="s">
        <v>43</v>
      </c>
      <c r="O327" s="35" t="s">
        <v>43</v>
      </c>
      <c r="P327" s="35" t="s">
        <v>43</v>
      </c>
      <c r="Q327" s="35" t="s">
        <v>43</v>
      </c>
      <c r="R327" s="35" t="s">
        <v>43</v>
      </c>
      <c r="S327" s="35" t="s">
        <v>43</v>
      </c>
      <c r="T327" s="35" t="s">
        <v>43</v>
      </c>
      <c r="U327" s="35" t="s">
        <v>43</v>
      </c>
      <c r="V327" s="35" t="s">
        <v>43</v>
      </c>
      <c r="W327" s="35" t="s">
        <v>43</v>
      </c>
      <c r="X327" s="35" t="s">
        <v>43</v>
      </c>
      <c r="Y327" s="35" t="s">
        <v>43</v>
      </c>
      <c r="Z327" s="35" t="s">
        <v>43</v>
      </c>
      <c r="AA327" s="35" t="s">
        <v>43</v>
      </c>
      <c r="AB327" s="35" t="s">
        <v>43</v>
      </c>
      <c r="AE327" s="36" t="s">
        <v>43</v>
      </c>
      <c r="AF327" s="36" t="s">
        <v>43</v>
      </c>
      <c r="AG327" s="36" t="s">
        <v>43</v>
      </c>
      <c r="AH327" s="36" t="s">
        <v>43</v>
      </c>
      <c r="AI327" s="36" t="s">
        <v>43</v>
      </c>
      <c r="AJ327" s="36" t="s">
        <v>43</v>
      </c>
      <c r="AK327" s="36" t="s">
        <v>43</v>
      </c>
      <c r="AL327" s="36" t="s">
        <v>43</v>
      </c>
      <c r="AM327" s="36" t="s">
        <v>43</v>
      </c>
      <c r="AN327" s="36" t="s">
        <v>43</v>
      </c>
      <c r="AO327" s="36" t="s">
        <v>43</v>
      </c>
      <c r="AP327" s="36" t="s">
        <v>43</v>
      </c>
      <c r="AQ327" s="36" t="s">
        <v>43</v>
      </c>
      <c r="AR327" s="36" t="s">
        <v>43</v>
      </c>
      <c r="AS327" s="36" t="s">
        <v>43</v>
      </c>
      <c r="AT327" s="36" t="s">
        <v>43</v>
      </c>
      <c r="AU327" s="36" t="s">
        <v>43</v>
      </c>
      <c r="AV327" s="36" t="s">
        <v>43</v>
      </c>
      <c r="AW327" s="36" t="s">
        <v>43</v>
      </c>
      <c r="AX327" s="36" t="s">
        <v>43</v>
      </c>
      <c r="AY327" s="36" t="s">
        <v>43</v>
      </c>
      <c r="AZ327" s="36" t="s">
        <v>43</v>
      </c>
      <c r="BA327" s="36" t="s">
        <v>43</v>
      </c>
      <c r="BB327" s="36" t="s">
        <v>43</v>
      </c>
      <c r="BC327" s="28"/>
    </row>
    <row r="328" spans="1:55" ht="15.75" customHeight="1" x14ac:dyDescent="0.25">
      <c r="A328" s="37" t="s">
        <v>537</v>
      </c>
      <c r="B328" s="44" t="s">
        <v>538</v>
      </c>
      <c r="C328" s="34" t="s">
        <v>43</v>
      </c>
      <c r="D328" s="35" t="s">
        <v>43</v>
      </c>
      <c r="E328" s="35" t="s">
        <v>43</v>
      </c>
      <c r="F328" s="35" t="s">
        <v>43</v>
      </c>
      <c r="G328" s="35" t="s">
        <v>43</v>
      </c>
      <c r="H328" s="35" t="s">
        <v>43</v>
      </c>
      <c r="I328" s="35" t="s">
        <v>43</v>
      </c>
      <c r="J328" s="35" t="s">
        <v>43</v>
      </c>
      <c r="K328" s="35" t="s">
        <v>43</v>
      </c>
      <c r="L328" s="35" t="s">
        <v>43</v>
      </c>
      <c r="M328" s="35" t="s">
        <v>43</v>
      </c>
      <c r="N328" s="35" t="s">
        <v>43</v>
      </c>
      <c r="O328" s="35" t="s">
        <v>43</v>
      </c>
      <c r="P328" s="35" t="s">
        <v>43</v>
      </c>
      <c r="Q328" s="35" t="s">
        <v>43</v>
      </c>
      <c r="R328" s="35" t="s">
        <v>43</v>
      </c>
      <c r="S328" s="35" t="s">
        <v>43</v>
      </c>
      <c r="T328" s="35" t="s">
        <v>43</v>
      </c>
      <c r="U328" s="35" t="s">
        <v>43</v>
      </c>
      <c r="V328" s="35" t="s">
        <v>43</v>
      </c>
      <c r="W328" s="35" t="s">
        <v>43</v>
      </c>
      <c r="X328" s="35" t="s">
        <v>43</v>
      </c>
      <c r="Y328" s="35" t="s">
        <v>43</v>
      </c>
      <c r="Z328" s="35" t="s">
        <v>43</v>
      </c>
      <c r="AA328" s="35" t="s">
        <v>43</v>
      </c>
      <c r="AB328" s="35" t="s">
        <v>43</v>
      </c>
      <c r="AE328" s="36" t="s">
        <v>43</v>
      </c>
      <c r="AF328" s="36" t="s">
        <v>43</v>
      </c>
      <c r="AG328" s="36" t="s">
        <v>43</v>
      </c>
      <c r="AH328" s="36" t="s">
        <v>43</v>
      </c>
      <c r="AI328" s="36" t="s">
        <v>43</v>
      </c>
      <c r="AJ328" s="36" t="s">
        <v>43</v>
      </c>
      <c r="AK328" s="36" t="s">
        <v>43</v>
      </c>
      <c r="AL328" s="36" t="s">
        <v>43</v>
      </c>
      <c r="AM328" s="36" t="s">
        <v>43</v>
      </c>
      <c r="AN328" s="36" t="s">
        <v>43</v>
      </c>
      <c r="AO328" s="36" t="s">
        <v>43</v>
      </c>
      <c r="AP328" s="36" t="s">
        <v>43</v>
      </c>
      <c r="AQ328" s="36" t="s">
        <v>43</v>
      </c>
      <c r="AR328" s="36" t="s">
        <v>43</v>
      </c>
      <c r="AS328" s="36" t="s">
        <v>43</v>
      </c>
      <c r="AT328" s="36" t="s">
        <v>43</v>
      </c>
      <c r="AU328" s="36" t="s">
        <v>43</v>
      </c>
      <c r="AV328" s="36" t="s">
        <v>43</v>
      </c>
      <c r="AW328" s="36" t="s">
        <v>43</v>
      </c>
      <c r="AX328" s="36" t="s">
        <v>43</v>
      </c>
      <c r="AY328" s="36" t="s">
        <v>43</v>
      </c>
      <c r="AZ328" s="36" t="s">
        <v>43</v>
      </c>
      <c r="BA328" s="36" t="s">
        <v>43</v>
      </c>
      <c r="BB328" s="36" t="s">
        <v>43</v>
      </c>
      <c r="BC328" s="28"/>
    </row>
    <row r="329" spans="1:55" ht="15.75" customHeight="1" x14ac:dyDescent="0.25">
      <c r="A329" s="37" t="s">
        <v>539</v>
      </c>
      <c r="B329" s="43" t="s">
        <v>533</v>
      </c>
      <c r="C329" s="39" t="s">
        <v>529</v>
      </c>
      <c r="D329" s="35" t="s">
        <v>43</v>
      </c>
      <c r="E329" s="35" t="s">
        <v>43</v>
      </c>
      <c r="F329" s="35" t="s">
        <v>43</v>
      </c>
      <c r="G329" s="35" t="s">
        <v>43</v>
      </c>
      <c r="H329" s="35" t="s">
        <v>43</v>
      </c>
      <c r="I329" s="35" t="s">
        <v>43</v>
      </c>
      <c r="J329" s="35" t="s">
        <v>43</v>
      </c>
      <c r="K329" s="35" t="s">
        <v>43</v>
      </c>
      <c r="L329" s="35" t="s">
        <v>43</v>
      </c>
      <c r="M329" s="35" t="s">
        <v>43</v>
      </c>
      <c r="N329" s="35" t="s">
        <v>43</v>
      </c>
      <c r="O329" s="35" t="s">
        <v>43</v>
      </c>
      <c r="P329" s="35" t="s">
        <v>43</v>
      </c>
      <c r="Q329" s="35" t="s">
        <v>43</v>
      </c>
      <c r="R329" s="35" t="s">
        <v>43</v>
      </c>
      <c r="S329" s="35" t="s">
        <v>43</v>
      </c>
      <c r="T329" s="35" t="s">
        <v>43</v>
      </c>
      <c r="U329" s="35" t="s">
        <v>43</v>
      </c>
      <c r="V329" s="35" t="s">
        <v>43</v>
      </c>
      <c r="W329" s="35" t="s">
        <v>43</v>
      </c>
      <c r="X329" s="35" t="s">
        <v>43</v>
      </c>
      <c r="Y329" s="35" t="s">
        <v>43</v>
      </c>
      <c r="Z329" s="35" t="s">
        <v>43</v>
      </c>
      <c r="AA329" s="35" t="s">
        <v>43</v>
      </c>
      <c r="AB329" s="35" t="s">
        <v>43</v>
      </c>
      <c r="AE329" s="36" t="s">
        <v>43</v>
      </c>
      <c r="AF329" s="36" t="s">
        <v>43</v>
      </c>
      <c r="AG329" s="36" t="s">
        <v>43</v>
      </c>
      <c r="AH329" s="36" t="s">
        <v>43</v>
      </c>
      <c r="AI329" s="36" t="s">
        <v>43</v>
      </c>
      <c r="AJ329" s="36" t="s">
        <v>43</v>
      </c>
      <c r="AK329" s="36" t="s">
        <v>43</v>
      </c>
      <c r="AL329" s="36" t="s">
        <v>43</v>
      </c>
      <c r="AM329" s="36" t="s">
        <v>43</v>
      </c>
      <c r="AN329" s="36" t="s">
        <v>43</v>
      </c>
      <c r="AO329" s="36" t="s">
        <v>43</v>
      </c>
      <c r="AP329" s="36" t="s">
        <v>43</v>
      </c>
      <c r="AQ329" s="36" t="s">
        <v>43</v>
      </c>
      <c r="AR329" s="36" t="s">
        <v>43</v>
      </c>
      <c r="AS329" s="36" t="s">
        <v>43</v>
      </c>
      <c r="AT329" s="36" t="s">
        <v>43</v>
      </c>
      <c r="AU329" s="36" t="s">
        <v>43</v>
      </c>
      <c r="AV329" s="36" t="s">
        <v>43</v>
      </c>
      <c r="AW329" s="36" t="s">
        <v>43</v>
      </c>
      <c r="AX329" s="36" t="s">
        <v>43</v>
      </c>
      <c r="AY329" s="36" t="s">
        <v>43</v>
      </c>
      <c r="AZ329" s="36" t="s">
        <v>43</v>
      </c>
      <c r="BA329" s="36" t="s">
        <v>43</v>
      </c>
      <c r="BB329" s="36" t="s">
        <v>43</v>
      </c>
      <c r="BC329" s="28"/>
    </row>
    <row r="330" spans="1:55" ht="15.75" customHeight="1" x14ac:dyDescent="0.25">
      <c r="A330" s="37" t="s">
        <v>540</v>
      </c>
      <c r="B330" s="43" t="s">
        <v>541</v>
      </c>
      <c r="C330" s="39" t="s">
        <v>519</v>
      </c>
      <c r="D330" s="35" t="s">
        <v>43</v>
      </c>
      <c r="E330" s="35" t="s">
        <v>43</v>
      </c>
      <c r="F330" s="35" t="s">
        <v>43</v>
      </c>
      <c r="G330" s="35" t="s">
        <v>43</v>
      </c>
      <c r="H330" s="35" t="s">
        <v>43</v>
      </c>
      <c r="I330" s="35" t="s">
        <v>43</v>
      </c>
      <c r="J330" s="35" t="s">
        <v>43</v>
      </c>
      <c r="K330" s="35" t="s">
        <v>43</v>
      </c>
      <c r="L330" s="35" t="s">
        <v>43</v>
      </c>
      <c r="M330" s="35" t="s">
        <v>43</v>
      </c>
      <c r="N330" s="35" t="s">
        <v>43</v>
      </c>
      <c r="O330" s="35" t="s">
        <v>43</v>
      </c>
      <c r="P330" s="35" t="s">
        <v>43</v>
      </c>
      <c r="Q330" s="35" t="s">
        <v>43</v>
      </c>
      <c r="R330" s="35" t="s">
        <v>43</v>
      </c>
      <c r="S330" s="35" t="s">
        <v>43</v>
      </c>
      <c r="T330" s="35" t="s">
        <v>43</v>
      </c>
      <c r="U330" s="35" t="s">
        <v>43</v>
      </c>
      <c r="V330" s="35" t="s">
        <v>43</v>
      </c>
      <c r="W330" s="35" t="s">
        <v>43</v>
      </c>
      <c r="X330" s="35" t="s">
        <v>43</v>
      </c>
      <c r="Y330" s="35" t="s">
        <v>43</v>
      </c>
      <c r="Z330" s="35" t="s">
        <v>43</v>
      </c>
      <c r="AA330" s="35" t="s">
        <v>43</v>
      </c>
      <c r="AB330" s="35" t="s">
        <v>43</v>
      </c>
      <c r="AE330" s="36" t="s">
        <v>43</v>
      </c>
      <c r="AF330" s="36" t="s">
        <v>43</v>
      </c>
      <c r="AG330" s="36" t="s">
        <v>43</v>
      </c>
      <c r="AH330" s="36" t="s">
        <v>43</v>
      </c>
      <c r="AI330" s="36" t="s">
        <v>43</v>
      </c>
      <c r="AJ330" s="36" t="s">
        <v>43</v>
      </c>
      <c r="AK330" s="36" t="s">
        <v>43</v>
      </c>
      <c r="AL330" s="36" t="s">
        <v>43</v>
      </c>
      <c r="AM330" s="36" t="s">
        <v>43</v>
      </c>
      <c r="AN330" s="36" t="s">
        <v>43</v>
      </c>
      <c r="AO330" s="36" t="s">
        <v>43</v>
      </c>
      <c r="AP330" s="36" t="s">
        <v>43</v>
      </c>
      <c r="AQ330" s="36" t="s">
        <v>43</v>
      </c>
      <c r="AR330" s="36" t="s">
        <v>43</v>
      </c>
      <c r="AS330" s="36" t="s">
        <v>43</v>
      </c>
      <c r="AT330" s="36" t="s">
        <v>43</v>
      </c>
      <c r="AU330" s="36" t="s">
        <v>43</v>
      </c>
      <c r="AV330" s="36" t="s">
        <v>43</v>
      </c>
      <c r="AW330" s="36" t="s">
        <v>43</v>
      </c>
      <c r="AX330" s="36" t="s">
        <v>43</v>
      </c>
      <c r="AY330" s="36" t="s">
        <v>43</v>
      </c>
      <c r="AZ330" s="36" t="s">
        <v>43</v>
      </c>
      <c r="BA330" s="36" t="s">
        <v>43</v>
      </c>
      <c r="BB330" s="36" t="s">
        <v>43</v>
      </c>
      <c r="BC330" s="28"/>
    </row>
    <row r="331" spans="1:55" ht="15.75" customHeight="1" x14ac:dyDescent="0.25">
      <c r="A331" s="37" t="s">
        <v>542</v>
      </c>
      <c r="B331" s="43" t="s">
        <v>535</v>
      </c>
      <c r="C331" s="39" t="s">
        <v>536</v>
      </c>
      <c r="D331" s="35" t="s">
        <v>43</v>
      </c>
      <c r="E331" s="35" t="s">
        <v>43</v>
      </c>
      <c r="F331" s="35" t="s">
        <v>43</v>
      </c>
      <c r="G331" s="35" t="s">
        <v>43</v>
      </c>
      <c r="H331" s="35" t="s">
        <v>43</v>
      </c>
      <c r="I331" s="35" t="s">
        <v>43</v>
      </c>
      <c r="J331" s="35" t="s">
        <v>43</v>
      </c>
      <c r="K331" s="35" t="s">
        <v>43</v>
      </c>
      <c r="L331" s="35" t="s">
        <v>43</v>
      </c>
      <c r="M331" s="35" t="s">
        <v>43</v>
      </c>
      <c r="N331" s="35" t="s">
        <v>43</v>
      </c>
      <c r="O331" s="35" t="s">
        <v>43</v>
      </c>
      <c r="P331" s="35" t="s">
        <v>43</v>
      </c>
      <c r="Q331" s="35" t="s">
        <v>43</v>
      </c>
      <c r="R331" s="35" t="s">
        <v>43</v>
      </c>
      <c r="S331" s="35" t="s">
        <v>43</v>
      </c>
      <c r="T331" s="35" t="s">
        <v>43</v>
      </c>
      <c r="U331" s="35" t="s">
        <v>43</v>
      </c>
      <c r="V331" s="35" t="s">
        <v>43</v>
      </c>
      <c r="W331" s="35" t="s">
        <v>43</v>
      </c>
      <c r="X331" s="35" t="s">
        <v>43</v>
      </c>
      <c r="Y331" s="35" t="s">
        <v>43</v>
      </c>
      <c r="Z331" s="35" t="s">
        <v>43</v>
      </c>
      <c r="AA331" s="35" t="s">
        <v>43</v>
      </c>
      <c r="AB331" s="35" t="s">
        <v>43</v>
      </c>
      <c r="AE331" s="36" t="s">
        <v>43</v>
      </c>
      <c r="AF331" s="36" t="s">
        <v>43</v>
      </c>
      <c r="AG331" s="36" t="s">
        <v>43</v>
      </c>
      <c r="AH331" s="36" t="s">
        <v>43</v>
      </c>
      <c r="AI331" s="36" t="s">
        <v>43</v>
      </c>
      <c r="AJ331" s="36" t="s">
        <v>43</v>
      </c>
      <c r="AK331" s="36" t="s">
        <v>43</v>
      </c>
      <c r="AL331" s="36" t="s">
        <v>43</v>
      </c>
      <c r="AM331" s="36" t="s">
        <v>43</v>
      </c>
      <c r="AN331" s="36" t="s">
        <v>43</v>
      </c>
      <c r="AO331" s="36" t="s">
        <v>43</v>
      </c>
      <c r="AP331" s="36" t="s">
        <v>43</v>
      </c>
      <c r="AQ331" s="36" t="s">
        <v>43</v>
      </c>
      <c r="AR331" s="36" t="s">
        <v>43</v>
      </c>
      <c r="AS331" s="36" t="s">
        <v>43</v>
      </c>
      <c r="AT331" s="36" t="s">
        <v>43</v>
      </c>
      <c r="AU331" s="36" t="s">
        <v>43</v>
      </c>
      <c r="AV331" s="36" t="s">
        <v>43</v>
      </c>
      <c r="AW331" s="36" t="s">
        <v>43</v>
      </c>
      <c r="AX331" s="36" t="s">
        <v>43</v>
      </c>
      <c r="AY331" s="36" t="s">
        <v>43</v>
      </c>
      <c r="AZ331" s="36" t="s">
        <v>43</v>
      </c>
      <c r="BA331" s="36" t="s">
        <v>43</v>
      </c>
      <c r="BB331" s="36" t="s">
        <v>43</v>
      </c>
      <c r="BC331" s="28"/>
    </row>
    <row r="332" spans="1:55" ht="15.75" customHeight="1" x14ac:dyDescent="0.25">
      <c r="A332" s="37" t="s">
        <v>543</v>
      </c>
      <c r="B332" s="44" t="s">
        <v>544</v>
      </c>
      <c r="C332" s="34" t="s">
        <v>43</v>
      </c>
      <c r="D332" s="35" t="s">
        <v>43</v>
      </c>
      <c r="E332" s="35" t="s">
        <v>43</v>
      </c>
      <c r="F332" s="35" t="s">
        <v>43</v>
      </c>
      <c r="G332" s="35" t="s">
        <v>43</v>
      </c>
      <c r="H332" s="35" t="s">
        <v>43</v>
      </c>
      <c r="I332" s="35" t="s">
        <v>43</v>
      </c>
      <c r="J332" s="35" t="s">
        <v>43</v>
      </c>
      <c r="K332" s="35" t="s">
        <v>43</v>
      </c>
      <c r="L332" s="35" t="s">
        <v>43</v>
      </c>
      <c r="M332" s="35" t="s">
        <v>43</v>
      </c>
      <c r="N332" s="35" t="s">
        <v>43</v>
      </c>
      <c r="O332" s="35" t="s">
        <v>43</v>
      </c>
      <c r="P332" s="35" t="s">
        <v>43</v>
      </c>
      <c r="Q332" s="35" t="s">
        <v>43</v>
      </c>
      <c r="R332" s="35" t="s">
        <v>43</v>
      </c>
      <c r="S332" s="35" t="s">
        <v>43</v>
      </c>
      <c r="T332" s="35" t="s">
        <v>43</v>
      </c>
      <c r="U332" s="35" t="s">
        <v>43</v>
      </c>
      <c r="V332" s="35" t="s">
        <v>43</v>
      </c>
      <c r="W332" s="35" t="s">
        <v>43</v>
      </c>
      <c r="X332" s="35" t="s">
        <v>43</v>
      </c>
      <c r="Y332" s="35" t="s">
        <v>43</v>
      </c>
      <c r="Z332" s="35" t="s">
        <v>43</v>
      </c>
      <c r="AA332" s="35" t="s">
        <v>43</v>
      </c>
      <c r="AB332" s="35" t="s">
        <v>43</v>
      </c>
      <c r="AE332" s="36" t="s">
        <v>43</v>
      </c>
      <c r="AF332" s="36" t="s">
        <v>43</v>
      </c>
      <c r="AG332" s="36" t="s">
        <v>43</v>
      </c>
      <c r="AH332" s="36" t="s">
        <v>43</v>
      </c>
      <c r="AI332" s="36" t="s">
        <v>43</v>
      </c>
      <c r="AJ332" s="36" t="s">
        <v>43</v>
      </c>
      <c r="AK332" s="36" t="s">
        <v>43</v>
      </c>
      <c r="AL332" s="36" t="s">
        <v>43</v>
      </c>
      <c r="AM332" s="36" t="s">
        <v>43</v>
      </c>
      <c r="AN332" s="36" t="s">
        <v>43</v>
      </c>
      <c r="AO332" s="36" t="s">
        <v>43</v>
      </c>
      <c r="AP332" s="36" t="s">
        <v>43</v>
      </c>
      <c r="AQ332" s="36" t="s">
        <v>43</v>
      </c>
      <c r="AR332" s="36" t="s">
        <v>43</v>
      </c>
      <c r="AS332" s="36" t="s">
        <v>43</v>
      </c>
      <c r="AT332" s="36" t="s">
        <v>43</v>
      </c>
      <c r="AU332" s="36" t="s">
        <v>43</v>
      </c>
      <c r="AV332" s="36" t="s">
        <v>43</v>
      </c>
      <c r="AW332" s="36" t="s">
        <v>43</v>
      </c>
      <c r="AX332" s="36" t="s">
        <v>43</v>
      </c>
      <c r="AY332" s="36" t="s">
        <v>43</v>
      </c>
      <c r="AZ332" s="36" t="s">
        <v>43</v>
      </c>
      <c r="BA332" s="36" t="s">
        <v>43</v>
      </c>
      <c r="BB332" s="36" t="s">
        <v>43</v>
      </c>
      <c r="BC332" s="28"/>
    </row>
    <row r="333" spans="1:55" ht="15.75" customHeight="1" x14ac:dyDescent="0.25">
      <c r="A333" s="37" t="s">
        <v>545</v>
      </c>
      <c r="B333" s="43" t="s">
        <v>533</v>
      </c>
      <c r="C333" s="39" t="s">
        <v>529</v>
      </c>
      <c r="D333" s="35" t="s">
        <v>43</v>
      </c>
      <c r="E333" s="35" t="s">
        <v>43</v>
      </c>
      <c r="F333" s="35" t="s">
        <v>43</v>
      </c>
      <c r="G333" s="35" t="s">
        <v>43</v>
      </c>
      <c r="H333" s="35" t="s">
        <v>43</v>
      </c>
      <c r="I333" s="35" t="s">
        <v>43</v>
      </c>
      <c r="J333" s="35" t="s">
        <v>43</v>
      </c>
      <c r="K333" s="35" t="s">
        <v>43</v>
      </c>
      <c r="L333" s="35" t="s">
        <v>43</v>
      </c>
      <c r="M333" s="35" t="s">
        <v>43</v>
      </c>
      <c r="N333" s="35" t="s">
        <v>43</v>
      </c>
      <c r="O333" s="35" t="s">
        <v>43</v>
      </c>
      <c r="P333" s="35" t="s">
        <v>43</v>
      </c>
      <c r="Q333" s="35" t="s">
        <v>43</v>
      </c>
      <c r="R333" s="35" t="s">
        <v>43</v>
      </c>
      <c r="S333" s="35" t="s">
        <v>43</v>
      </c>
      <c r="T333" s="35" t="s">
        <v>43</v>
      </c>
      <c r="U333" s="35" t="s">
        <v>43</v>
      </c>
      <c r="V333" s="35" t="s">
        <v>43</v>
      </c>
      <c r="W333" s="35" t="s">
        <v>43</v>
      </c>
      <c r="X333" s="35" t="s">
        <v>43</v>
      </c>
      <c r="Y333" s="35" t="s">
        <v>43</v>
      </c>
      <c r="Z333" s="35" t="s">
        <v>43</v>
      </c>
      <c r="AA333" s="35" t="s">
        <v>43</v>
      </c>
      <c r="AB333" s="35" t="s">
        <v>43</v>
      </c>
      <c r="AE333" s="36" t="s">
        <v>43</v>
      </c>
      <c r="AF333" s="36" t="s">
        <v>43</v>
      </c>
      <c r="AG333" s="36" t="s">
        <v>43</v>
      </c>
      <c r="AH333" s="36" t="s">
        <v>43</v>
      </c>
      <c r="AI333" s="36" t="s">
        <v>43</v>
      </c>
      <c r="AJ333" s="36" t="s">
        <v>43</v>
      </c>
      <c r="AK333" s="36" t="s">
        <v>43</v>
      </c>
      <c r="AL333" s="36" t="s">
        <v>43</v>
      </c>
      <c r="AM333" s="36" t="s">
        <v>43</v>
      </c>
      <c r="AN333" s="36" t="s">
        <v>43</v>
      </c>
      <c r="AO333" s="36" t="s">
        <v>43</v>
      </c>
      <c r="AP333" s="36" t="s">
        <v>43</v>
      </c>
      <c r="AQ333" s="36" t="s">
        <v>43</v>
      </c>
      <c r="AR333" s="36" t="s">
        <v>43</v>
      </c>
      <c r="AS333" s="36" t="s">
        <v>43</v>
      </c>
      <c r="AT333" s="36" t="s">
        <v>43</v>
      </c>
      <c r="AU333" s="36" t="s">
        <v>43</v>
      </c>
      <c r="AV333" s="36" t="s">
        <v>43</v>
      </c>
      <c r="AW333" s="36" t="s">
        <v>43</v>
      </c>
      <c r="AX333" s="36" t="s">
        <v>43</v>
      </c>
      <c r="AY333" s="36" t="s">
        <v>43</v>
      </c>
      <c r="AZ333" s="36" t="s">
        <v>43</v>
      </c>
      <c r="BA333" s="36" t="s">
        <v>43</v>
      </c>
      <c r="BB333" s="36" t="s">
        <v>43</v>
      </c>
      <c r="BC333" s="28"/>
    </row>
    <row r="334" spans="1:55" ht="15.75" customHeight="1" x14ac:dyDescent="0.25">
      <c r="A334" s="37" t="s">
        <v>546</v>
      </c>
      <c r="B334" s="43" t="s">
        <v>535</v>
      </c>
      <c r="C334" s="39" t="s">
        <v>536</v>
      </c>
      <c r="D334" s="35" t="s">
        <v>43</v>
      </c>
      <c r="E334" s="35" t="s">
        <v>43</v>
      </c>
      <c r="F334" s="35" t="s">
        <v>43</v>
      </c>
      <c r="G334" s="35" t="s">
        <v>43</v>
      </c>
      <c r="H334" s="35" t="s">
        <v>43</v>
      </c>
      <c r="I334" s="35" t="s">
        <v>43</v>
      </c>
      <c r="J334" s="35" t="s">
        <v>43</v>
      </c>
      <c r="K334" s="35" t="s">
        <v>43</v>
      </c>
      <c r="L334" s="35" t="s">
        <v>43</v>
      </c>
      <c r="M334" s="35" t="s">
        <v>43</v>
      </c>
      <c r="N334" s="35" t="s">
        <v>43</v>
      </c>
      <c r="O334" s="35" t="s">
        <v>43</v>
      </c>
      <c r="P334" s="35" t="s">
        <v>43</v>
      </c>
      <c r="Q334" s="35" t="s">
        <v>43</v>
      </c>
      <c r="R334" s="35" t="s">
        <v>43</v>
      </c>
      <c r="S334" s="35" t="s">
        <v>43</v>
      </c>
      <c r="T334" s="35" t="s">
        <v>43</v>
      </c>
      <c r="U334" s="35" t="s">
        <v>43</v>
      </c>
      <c r="V334" s="35" t="s">
        <v>43</v>
      </c>
      <c r="W334" s="35" t="s">
        <v>43</v>
      </c>
      <c r="X334" s="35" t="s">
        <v>43</v>
      </c>
      <c r="Y334" s="35" t="s">
        <v>43</v>
      </c>
      <c r="Z334" s="35" t="s">
        <v>43</v>
      </c>
      <c r="AA334" s="35" t="s">
        <v>43</v>
      </c>
      <c r="AB334" s="35" t="s">
        <v>43</v>
      </c>
      <c r="AE334" s="36" t="s">
        <v>43</v>
      </c>
      <c r="AF334" s="36" t="s">
        <v>43</v>
      </c>
      <c r="AG334" s="36" t="s">
        <v>43</v>
      </c>
      <c r="AH334" s="36" t="s">
        <v>43</v>
      </c>
      <c r="AI334" s="36" t="s">
        <v>43</v>
      </c>
      <c r="AJ334" s="36" t="s">
        <v>43</v>
      </c>
      <c r="AK334" s="36" t="s">
        <v>43</v>
      </c>
      <c r="AL334" s="36" t="s">
        <v>43</v>
      </c>
      <c r="AM334" s="36" t="s">
        <v>43</v>
      </c>
      <c r="AN334" s="36" t="s">
        <v>43</v>
      </c>
      <c r="AO334" s="36" t="s">
        <v>43</v>
      </c>
      <c r="AP334" s="36" t="s">
        <v>43</v>
      </c>
      <c r="AQ334" s="36" t="s">
        <v>43</v>
      </c>
      <c r="AR334" s="36" t="s">
        <v>43</v>
      </c>
      <c r="AS334" s="36" t="s">
        <v>43</v>
      </c>
      <c r="AT334" s="36" t="s">
        <v>43</v>
      </c>
      <c r="AU334" s="36" t="s">
        <v>43</v>
      </c>
      <c r="AV334" s="36" t="s">
        <v>43</v>
      </c>
      <c r="AW334" s="36" t="s">
        <v>43</v>
      </c>
      <c r="AX334" s="36" t="s">
        <v>43</v>
      </c>
      <c r="AY334" s="36" t="s">
        <v>43</v>
      </c>
      <c r="AZ334" s="36" t="s">
        <v>43</v>
      </c>
      <c r="BA334" s="36" t="s">
        <v>43</v>
      </c>
      <c r="BB334" s="36" t="s">
        <v>43</v>
      </c>
      <c r="BC334" s="28"/>
    </row>
    <row r="335" spans="1:55" ht="15.75" customHeight="1" x14ac:dyDescent="0.25">
      <c r="A335" s="37" t="s">
        <v>547</v>
      </c>
      <c r="B335" s="44" t="s">
        <v>548</v>
      </c>
      <c r="C335" s="34" t="s">
        <v>43</v>
      </c>
      <c r="D335" s="35" t="s">
        <v>43</v>
      </c>
      <c r="E335" s="35" t="s">
        <v>43</v>
      </c>
      <c r="F335" s="35" t="s">
        <v>43</v>
      </c>
      <c r="G335" s="35" t="s">
        <v>43</v>
      </c>
      <c r="H335" s="35" t="s">
        <v>43</v>
      </c>
      <c r="I335" s="35" t="s">
        <v>43</v>
      </c>
      <c r="J335" s="35" t="s">
        <v>43</v>
      </c>
      <c r="K335" s="35" t="s">
        <v>43</v>
      </c>
      <c r="L335" s="35" t="s">
        <v>43</v>
      </c>
      <c r="M335" s="35" t="s">
        <v>43</v>
      </c>
      <c r="N335" s="35" t="s">
        <v>43</v>
      </c>
      <c r="O335" s="35" t="s">
        <v>43</v>
      </c>
      <c r="P335" s="35" t="s">
        <v>43</v>
      </c>
      <c r="Q335" s="35" t="s">
        <v>43</v>
      </c>
      <c r="R335" s="35" t="s">
        <v>43</v>
      </c>
      <c r="S335" s="35" t="s">
        <v>43</v>
      </c>
      <c r="T335" s="35" t="s">
        <v>43</v>
      </c>
      <c r="U335" s="35" t="s">
        <v>43</v>
      </c>
      <c r="V335" s="35" t="s">
        <v>43</v>
      </c>
      <c r="W335" s="35" t="s">
        <v>43</v>
      </c>
      <c r="X335" s="35" t="s">
        <v>43</v>
      </c>
      <c r="Y335" s="35" t="s">
        <v>43</v>
      </c>
      <c r="Z335" s="35" t="s">
        <v>43</v>
      </c>
      <c r="AA335" s="35" t="s">
        <v>43</v>
      </c>
      <c r="AB335" s="35" t="s">
        <v>43</v>
      </c>
      <c r="AE335" s="36" t="s">
        <v>43</v>
      </c>
      <c r="AF335" s="36" t="s">
        <v>43</v>
      </c>
      <c r="AG335" s="36" t="s">
        <v>43</v>
      </c>
      <c r="AH335" s="36" t="s">
        <v>43</v>
      </c>
      <c r="AI335" s="36" t="s">
        <v>43</v>
      </c>
      <c r="AJ335" s="36" t="s">
        <v>43</v>
      </c>
      <c r="AK335" s="36" t="s">
        <v>43</v>
      </c>
      <c r="AL335" s="36" t="s">
        <v>43</v>
      </c>
      <c r="AM335" s="36" t="s">
        <v>43</v>
      </c>
      <c r="AN335" s="36" t="s">
        <v>43</v>
      </c>
      <c r="AO335" s="36" t="s">
        <v>43</v>
      </c>
      <c r="AP335" s="36" t="s">
        <v>43</v>
      </c>
      <c r="AQ335" s="36" t="s">
        <v>43</v>
      </c>
      <c r="AR335" s="36" t="s">
        <v>43</v>
      </c>
      <c r="AS335" s="36" t="s">
        <v>43</v>
      </c>
      <c r="AT335" s="36" t="s">
        <v>43</v>
      </c>
      <c r="AU335" s="36" t="s">
        <v>43</v>
      </c>
      <c r="AV335" s="36" t="s">
        <v>43</v>
      </c>
      <c r="AW335" s="36" t="s">
        <v>43</v>
      </c>
      <c r="AX335" s="36" t="s">
        <v>43</v>
      </c>
      <c r="AY335" s="36" t="s">
        <v>43</v>
      </c>
      <c r="AZ335" s="36" t="s">
        <v>43</v>
      </c>
      <c r="BA335" s="36" t="s">
        <v>43</v>
      </c>
      <c r="BB335" s="36" t="s">
        <v>43</v>
      </c>
      <c r="BC335" s="28"/>
    </row>
    <row r="336" spans="1:55" ht="15.75" customHeight="1" x14ac:dyDescent="0.25">
      <c r="A336" s="37" t="s">
        <v>549</v>
      </c>
      <c r="B336" s="43" t="s">
        <v>533</v>
      </c>
      <c r="C336" s="39" t="s">
        <v>529</v>
      </c>
      <c r="D336" s="35" t="s">
        <v>43</v>
      </c>
      <c r="E336" s="35" t="s">
        <v>43</v>
      </c>
      <c r="F336" s="35" t="s">
        <v>43</v>
      </c>
      <c r="G336" s="35" t="s">
        <v>43</v>
      </c>
      <c r="H336" s="35" t="s">
        <v>43</v>
      </c>
      <c r="I336" s="35" t="s">
        <v>43</v>
      </c>
      <c r="J336" s="35" t="s">
        <v>43</v>
      </c>
      <c r="K336" s="35" t="s">
        <v>43</v>
      </c>
      <c r="L336" s="35" t="s">
        <v>43</v>
      </c>
      <c r="M336" s="35" t="s">
        <v>43</v>
      </c>
      <c r="N336" s="35" t="s">
        <v>43</v>
      </c>
      <c r="O336" s="35" t="s">
        <v>43</v>
      </c>
      <c r="P336" s="35" t="s">
        <v>43</v>
      </c>
      <c r="Q336" s="35" t="s">
        <v>43</v>
      </c>
      <c r="R336" s="35" t="s">
        <v>43</v>
      </c>
      <c r="S336" s="35" t="s">
        <v>43</v>
      </c>
      <c r="T336" s="35" t="s">
        <v>43</v>
      </c>
      <c r="U336" s="35" t="s">
        <v>43</v>
      </c>
      <c r="V336" s="35" t="s">
        <v>43</v>
      </c>
      <c r="W336" s="35" t="s">
        <v>43</v>
      </c>
      <c r="X336" s="35" t="s">
        <v>43</v>
      </c>
      <c r="Y336" s="35" t="s">
        <v>43</v>
      </c>
      <c r="Z336" s="35" t="s">
        <v>43</v>
      </c>
      <c r="AA336" s="35" t="s">
        <v>43</v>
      </c>
      <c r="AB336" s="35" t="s">
        <v>43</v>
      </c>
      <c r="AE336" s="36" t="s">
        <v>43</v>
      </c>
      <c r="AF336" s="36" t="s">
        <v>43</v>
      </c>
      <c r="AG336" s="36" t="s">
        <v>43</v>
      </c>
      <c r="AH336" s="36" t="s">
        <v>43</v>
      </c>
      <c r="AI336" s="36" t="s">
        <v>43</v>
      </c>
      <c r="AJ336" s="36" t="s">
        <v>43</v>
      </c>
      <c r="AK336" s="36" t="s">
        <v>43</v>
      </c>
      <c r="AL336" s="36" t="s">
        <v>43</v>
      </c>
      <c r="AM336" s="36" t="s">
        <v>43</v>
      </c>
      <c r="AN336" s="36" t="s">
        <v>43</v>
      </c>
      <c r="AO336" s="36" t="s">
        <v>43</v>
      </c>
      <c r="AP336" s="36" t="s">
        <v>43</v>
      </c>
      <c r="AQ336" s="36" t="s">
        <v>43</v>
      </c>
      <c r="AR336" s="36" t="s">
        <v>43</v>
      </c>
      <c r="AS336" s="36" t="s">
        <v>43</v>
      </c>
      <c r="AT336" s="36" t="s">
        <v>43</v>
      </c>
      <c r="AU336" s="36" t="s">
        <v>43</v>
      </c>
      <c r="AV336" s="36" t="s">
        <v>43</v>
      </c>
      <c r="AW336" s="36" t="s">
        <v>43</v>
      </c>
      <c r="AX336" s="36" t="s">
        <v>43</v>
      </c>
      <c r="AY336" s="36" t="s">
        <v>43</v>
      </c>
      <c r="AZ336" s="36" t="s">
        <v>43</v>
      </c>
      <c r="BA336" s="36" t="s">
        <v>43</v>
      </c>
      <c r="BB336" s="36" t="s">
        <v>43</v>
      </c>
      <c r="BC336" s="28"/>
    </row>
    <row r="337" spans="1:56" ht="15.75" customHeight="1" x14ac:dyDescent="0.25">
      <c r="A337" s="37" t="s">
        <v>550</v>
      </c>
      <c r="B337" s="43" t="s">
        <v>541</v>
      </c>
      <c r="C337" s="39" t="s">
        <v>519</v>
      </c>
      <c r="D337" s="35" t="s">
        <v>43</v>
      </c>
      <c r="E337" s="35" t="s">
        <v>43</v>
      </c>
      <c r="F337" s="35" t="s">
        <v>43</v>
      </c>
      <c r="G337" s="35" t="s">
        <v>43</v>
      </c>
      <c r="H337" s="35" t="s">
        <v>43</v>
      </c>
      <c r="I337" s="35" t="s">
        <v>43</v>
      </c>
      <c r="J337" s="35" t="s">
        <v>43</v>
      </c>
      <c r="K337" s="35" t="s">
        <v>43</v>
      </c>
      <c r="L337" s="35" t="s">
        <v>43</v>
      </c>
      <c r="M337" s="35" t="s">
        <v>43</v>
      </c>
      <c r="N337" s="35" t="s">
        <v>43</v>
      </c>
      <c r="O337" s="35" t="s">
        <v>43</v>
      </c>
      <c r="P337" s="35" t="s">
        <v>43</v>
      </c>
      <c r="Q337" s="35" t="s">
        <v>43</v>
      </c>
      <c r="R337" s="35" t="s">
        <v>43</v>
      </c>
      <c r="S337" s="35" t="s">
        <v>43</v>
      </c>
      <c r="T337" s="35" t="s">
        <v>43</v>
      </c>
      <c r="U337" s="35" t="s">
        <v>43</v>
      </c>
      <c r="V337" s="35" t="s">
        <v>43</v>
      </c>
      <c r="W337" s="35" t="s">
        <v>43</v>
      </c>
      <c r="X337" s="35" t="s">
        <v>43</v>
      </c>
      <c r="Y337" s="35" t="s">
        <v>43</v>
      </c>
      <c r="Z337" s="35" t="s">
        <v>43</v>
      </c>
      <c r="AA337" s="35" t="s">
        <v>43</v>
      </c>
      <c r="AB337" s="35" t="s">
        <v>43</v>
      </c>
      <c r="AE337" s="36" t="s">
        <v>43</v>
      </c>
      <c r="AF337" s="36" t="s">
        <v>43</v>
      </c>
      <c r="AG337" s="36" t="s">
        <v>43</v>
      </c>
      <c r="AH337" s="36" t="s">
        <v>43</v>
      </c>
      <c r="AI337" s="36" t="s">
        <v>43</v>
      </c>
      <c r="AJ337" s="36" t="s">
        <v>43</v>
      </c>
      <c r="AK337" s="36" t="s">
        <v>43</v>
      </c>
      <c r="AL337" s="36" t="s">
        <v>43</v>
      </c>
      <c r="AM337" s="36" t="s">
        <v>43</v>
      </c>
      <c r="AN337" s="36" t="s">
        <v>43</v>
      </c>
      <c r="AO337" s="36" t="s">
        <v>43</v>
      </c>
      <c r="AP337" s="36" t="s">
        <v>43</v>
      </c>
      <c r="AQ337" s="36" t="s">
        <v>43</v>
      </c>
      <c r="AR337" s="36" t="s">
        <v>43</v>
      </c>
      <c r="AS337" s="36" t="s">
        <v>43</v>
      </c>
      <c r="AT337" s="36" t="s">
        <v>43</v>
      </c>
      <c r="AU337" s="36" t="s">
        <v>43</v>
      </c>
      <c r="AV337" s="36" t="s">
        <v>43</v>
      </c>
      <c r="AW337" s="36" t="s">
        <v>43</v>
      </c>
      <c r="AX337" s="36" t="s">
        <v>43</v>
      </c>
      <c r="AY337" s="36" t="s">
        <v>43</v>
      </c>
      <c r="AZ337" s="36" t="s">
        <v>43</v>
      </c>
      <c r="BA337" s="36" t="s">
        <v>43</v>
      </c>
      <c r="BB337" s="36" t="s">
        <v>43</v>
      </c>
      <c r="BC337" s="28"/>
    </row>
    <row r="338" spans="1:56" ht="15.75" customHeight="1" x14ac:dyDescent="0.25">
      <c r="A338" s="37" t="s">
        <v>551</v>
      </c>
      <c r="B338" s="43" t="s">
        <v>535</v>
      </c>
      <c r="C338" s="39" t="s">
        <v>536</v>
      </c>
      <c r="D338" s="35" t="s">
        <v>43</v>
      </c>
      <c r="E338" s="35" t="s">
        <v>43</v>
      </c>
      <c r="F338" s="35" t="s">
        <v>43</v>
      </c>
      <c r="G338" s="35" t="s">
        <v>43</v>
      </c>
      <c r="H338" s="35" t="s">
        <v>43</v>
      </c>
      <c r="I338" s="35" t="s">
        <v>43</v>
      </c>
      <c r="J338" s="35" t="s">
        <v>43</v>
      </c>
      <c r="K338" s="35" t="s">
        <v>43</v>
      </c>
      <c r="L338" s="35" t="s">
        <v>43</v>
      </c>
      <c r="M338" s="35" t="s">
        <v>43</v>
      </c>
      <c r="N338" s="35" t="s">
        <v>43</v>
      </c>
      <c r="O338" s="35" t="s">
        <v>43</v>
      </c>
      <c r="P338" s="35" t="s">
        <v>43</v>
      </c>
      <c r="Q338" s="35" t="s">
        <v>43</v>
      </c>
      <c r="R338" s="35" t="s">
        <v>43</v>
      </c>
      <c r="S338" s="35" t="s">
        <v>43</v>
      </c>
      <c r="T338" s="35" t="s">
        <v>43</v>
      </c>
      <c r="U338" s="35" t="s">
        <v>43</v>
      </c>
      <c r="V338" s="35" t="s">
        <v>43</v>
      </c>
      <c r="W338" s="35" t="s">
        <v>43</v>
      </c>
      <c r="X338" s="35" t="s">
        <v>43</v>
      </c>
      <c r="Y338" s="35" t="s">
        <v>43</v>
      </c>
      <c r="Z338" s="35" t="s">
        <v>43</v>
      </c>
      <c r="AA338" s="35" t="s">
        <v>43</v>
      </c>
      <c r="AB338" s="35" t="s">
        <v>43</v>
      </c>
      <c r="AE338" s="36" t="s">
        <v>43</v>
      </c>
      <c r="AF338" s="36" t="s">
        <v>43</v>
      </c>
      <c r="AG338" s="36" t="s">
        <v>43</v>
      </c>
      <c r="AH338" s="36" t="s">
        <v>43</v>
      </c>
      <c r="AI338" s="36" t="s">
        <v>43</v>
      </c>
      <c r="AJ338" s="36" t="s">
        <v>43</v>
      </c>
      <c r="AK338" s="36" t="s">
        <v>43</v>
      </c>
      <c r="AL338" s="36" t="s">
        <v>43</v>
      </c>
      <c r="AM338" s="36" t="s">
        <v>43</v>
      </c>
      <c r="AN338" s="36" t="s">
        <v>43</v>
      </c>
      <c r="AO338" s="36" t="s">
        <v>43</v>
      </c>
      <c r="AP338" s="36" t="s">
        <v>43</v>
      </c>
      <c r="AQ338" s="36" t="s">
        <v>43</v>
      </c>
      <c r="AR338" s="36" t="s">
        <v>43</v>
      </c>
      <c r="AS338" s="36" t="s">
        <v>43</v>
      </c>
      <c r="AT338" s="36" t="s">
        <v>43</v>
      </c>
      <c r="AU338" s="36" t="s">
        <v>43</v>
      </c>
      <c r="AV338" s="36" t="s">
        <v>43</v>
      </c>
      <c r="AW338" s="36" t="s">
        <v>43</v>
      </c>
      <c r="AX338" s="36" t="s">
        <v>43</v>
      </c>
      <c r="AY338" s="36" t="s">
        <v>43</v>
      </c>
      <c r="AZ338" s="36" t="s">
        <v>43</v>
      </c>
      <c r="BA338" s="36" t="s">
        <v>43</v>
      </c>
      <c r="BB338" s="36" t="s">
        <v>43</v>
      </c>
      <c r="BC338" s="28"/>
    </row>
    <row r="339" spans="1:56" s="17" customFormat="1" x14ac:dyDescent="0.25">
      <c r="A339" s="32" t="s">
        <v>552</v>
      </c>
      <c r="B339" s="33" t="s">
        <v>553</v>
      </c>
      <c r="C339" s="34" t="s">
        <v>43</v>
      </c>
      <c r="D339" s="34" t="s">
        <v>43</v>
      </c>
      <c r="E339" s="34" t="s">
        <v>43</v>
      </c>
      <c r="F339" s="34" t="s">
        <v>43</v>
      </c>
      <c r="G339" s="34" t="s">
        <v>43</v>
      </c>
      <c r="H339" s="34" t="s">
        <v>43</v>
      </c>
      <c r="I339" s="34" t="s">
        <v>43</v>
      </c>
      <c r="J339" s="34" t="s">
        <v>43</v>
      </c>
      <c r="K339" s="34" t="s">
        <v>43</v>
      </c>
      <c r="L339" s="34" t="s">
        <v>43</v>
      </c>
      <c r="M339" s="34" t="s">
        <v>43</v>
      </c>
      <c r="N339" s="34" t="s">
        <v>43</v>
      </c>
      <c r="O339" s="34" t="s">
        <v>43</v>
      </c>
      <c r="P339" s="34" t="s">
        <v>43</v>
      </c>
      <c r="Q339" s="34" t="s">
        <v>43</v>
      </c>
      <c r="R339" s="34" t="s">
        <v>43</v>
      </c>
      <c r="S339" s="34" t="s">
        <v>43</v>
      </c>
      <c r="T339" s="34" t="s">
        <v>43</v>
      </c>
      <c r="U339" s="34" t="s">
        <v>43</v>
      </c>
      <c r="V339" s="34" t="s">
        <v>43</v>
      </c>
      <c r="W339" s="34" t="s">
        <v>43</v>
      </c>
      <c r="X339" s="34" t="s">
        <v>43</v>
      </c>
      <c r="Y339" s="34" t="s">
        <v>43</v>
      </c>
      <c r="Z339" s="34" t="s">
        <v>43</v>
      </c>
      <c r="AA339" s="34" t="s">
        <v>43</v>
      </c>
      <c r="AB339" s="34" t="s">
        <v>43</v>
      </c>
      <c r="AD339" s="18"/>
      <c r="AE339" s="36" t="s">
        <v>43</v>
      </c>
      <c r="AF339" s="36" t="s">
        <v>43</v>
      </c>
      <c r="AG339" s="36" t="s">
        <v>43</v>
      </c>
      <c r="AH339" s="36" t="s">
        <v>43</v>
      </c>
      <c r="AI339" s="36" t="s">
        <v>43</v>
      </c>
      <c r="AJ339" s="36" t="s">
        <v>43</v>
      </c>
      <c r="AK339" s="36" t="s">
        <v>43</v>
      </c>
      <c r="AL339" s="36" t="s">
        <v>43</v>
      </c>
      <c r="AM339" s="36" t="s">
        <v>43</v>
      </c>
      <c r="AN339" s="36" t="s">
        <v>43</v>
      </c>
      <c r="AO339" s="36" t="s">
        <v>43</v>
      </c>
      <c r="AP339" s="36" t="s">
        <v>43</v>
      </c>
      <c r="AQ339" s="36" t="s">
        <v>43</v>
      </c>
      <c r="AR339" s="36" t="s">
        <v>43</v>
      </c>
      <c r="AS339" s="36" t="s">
        <v>43</v>
      </c>
      <c r="AT339" s="36" t="s">
        <v>43</v>
      </c>
      <c r="AU339" s="36" t="s">
        <v>43</v>
      </c>
      <c r="AV339" s="36" t="s">
        <v>43</v>
      </c>
      <c r="AW339" s="36" t="s">
        <v>43</v>
      </c>
      <c r="AX339" s="36" t="s">
        <v>43</v>
      </c>
      <c r="AY339" s="36" t="s">
        <v>43</v>
      </c>
      <c r="AZ339" s="36" t="s">
        <v>43</v>
      </c>
      <c r="BA339" s="36" t="s">
        <v>43</v>
      </c>
      <c r="BB339" s="36" t="s">
        <v>43</v>
      </c>
      <c r="BC339" s="28"/>
    </row>
    <row r="340" spans="1:56" x14ac:dyDescent="0.25">
      <c r="A340" s="37" t="s">
        <v>554</v>
      </c>
      <c r="B340" s="44" t="s">
        <v>555</v>
      </c>
      <c r="C340" s="39" t="s">
        <v>529</v>
      </c>
      <c r="D340" s="35">
        <v>8184.6739109999999</v>
      </c>
      <c r="E340" s="35">
        <v>7465.0610689999994</v>
      </c>
      <c r="F340" s="35">
        <v>7506.7416699999994</v>
      </c>
      <c r="G340" s="35">
        <v>7178</v>
      </c>
      <c r="H340" s="35">
        <v>7268.2534121871631</v>
      </c>
      <c r="I340" s="35">
        <v>5909</v>
      </c>
      <c r="J340" s="35">
        <v>6097.0629065694338</v>
      </c>
      <c r="K340" s="35">
        <v>4743.5443171156003</v>
      </c>
      <c r="L340" s="35">
        <v>4189.0939410000001</v>
      </c>
      <c r="M340" s="35">
        <v>4746.3904359999997</v>
      </c>
      <c r="N340" s="35">
        <v>4668.2347519754476</v>
      </c>
      <c r="O340" s="35">
        <v>4761.5788860000002</v>
      </c>
      <c r="P340" s="35">
        <v>4648.2629689999994</v>
      </c>
      <c r="Q340" s="35">
        <v>4761.5788860000002</v>
      </c>
      <c r="R340" s="35">
        <v>4702.9384460000001</v>
      </c>
      <c r="S340" s="35">
        <v>4761.5788860000002</v>
      </c>
      <c r="T340" s="35">
        <v>4760.5402369999983</v>
      </c>
      <c r="U340" s="35">
        <v>4761.5788860000002</v>
      </c>
      <c r="V340" s="35">
        <v>4819.2994509999999</v>
      </c>
      <c r="W340" s="35">
        <v>4761.5788860000002</v>
      </c>
      <c r="X340" s="35">
        <f>V340*V340/T340</f>
        <v>4878.7839283226522</v>
      </c>
      <c r="Y340" s="35">
        <v>4761.5788860000002</v>
      </c>
      <c r="Z340" s="35">
        <f>X340*V340/T340</f>
        <v>4939.0026208727086</v>
      </c>
      <c r="AA340" s="35">
        <f t="shared" ref="AA340:AA348" si="289">H340+J340+K340+M340+O340+Q340+S340+U340+W340+Y340</f>
        <v>51424.724387872207</v>
      </c>
      <c r="AB340" s="35">
        <f t="shared" ref="AB340:AB348" si="290">H340+J340+L340+N340+P340+R340+T340+V340+X340+Z340</f>
        <v>50971.472663927401</v>
      </c>
      <c r="AE340" s="36">
        <v>0</v>
      </c>
      <c r="AF340" s="36">
        <v>0</v>
      </c>
      <c r="AG340" s="36">
        <v>0</v>
      </c>
      <c r="AH340" s="36">
        <v>0</v>
      </c>
      <c r="AI340" s="36">
        <v>0</v>
      </c>
      <c r="AJ340" s="36">
        <v>0</v>
      </c>
      <c r="AK340" s="36">
        <v>0</v>
      </c>
      <c r="AL340" s="36">
        <v>0</v>
      </c>
      <c r="AM340" s="36">
        <v>4189.0939410000001</v>
      </c>
      <c r="AN340" s="36">
        <v>0</v>
      </c>
      <c r="AO340" s="36">
        <v>4668.2347519754476</v>
      </c>
      <c r="AP340" s="36">
        <v>0</v>
      </c>
      <c r="AQ340" s="36">
        <v>4648.2629689999994</v>
      </c>
      <c r="AR340" s="36">
        <v>0</v>
      </c>
      <c r="AS340" s="36">
        <v>4702.9384460000001</v>
      </c>
      <c r="AT340" s="36">
        <v>0</v>
      </c>
      <c r="AU340" s="36">
        <v>4760.5402369999983</v>
      </c>
      <c r="AV340" s="36">
        <v>0</v>
      </c>
      <c r="AW340" s="36">
        <v>4819.2994509999999</v>
      </c>
      <c r="AX340" s="36">
        <v>0</v>
      </c>
      <c r="AY340" s="36">
        <v>4878.7839283226522</v>
      </c>
      <c r="AZ340" s="36">
        <v>0</v>
      </c>
      <c r="BA340" s="36">
        <v>4939.0026208727086</v>
      </c>
      <c r="BB340" s="36">
        <v>0</v>
      </c>
      <c r="BC340" s="28"/>
      <c r="BD340" s="6" t="s">
        <v>556</v>
      </c>
    </row>
    <row r="341" spans="1:56" ht="31.5" x14ac:dyDescent="0.25">
      <c r="A341" s="37" t="s">
        <v>557</v>
      </c>
      <c r="B341" s="43" t="s">
        <v>558</v>
      </c>
      <c r="C341" s="39" t="s">
        <v>529</v>
      </c>
      <c r="D341" s="35">
        <f t="shared" ref="D341:L341" si="291">D342+D343</f>
        <v>3351.3083029999998</v>
      </c>
      <c r="E341" s="35">
        <f t="shared" si="291"/>
        <v>2883.6962859999999</v>
      </c>
      <c r="F341" s="35">
        <f t="shared" si="291"/>
        <v>2844.5380969999997</v>
      </c>
      <c r="G341" s="35">
        <f t="shared" si="291"/>
        <v>2583.7548260593871</v>
      </c>
      <c r="H341" s="35">
        <f t="shared" si="291"/>
        <v>2751.907909</v>
      </c>
      <c r="I341" s="35">
        <f t="shared" si="291"/>
        <v>1367.0725067600165</v>
      </c>
      <c r="J341" s="35">
        <f t="shared" si="291"/>
        <v>0</v>
      </c>
      <c r="K341" s="35">
        <f t="shared" si="291"/>
        <v>0</v>
      </c>
      <c r="L341" s="35">
        <f t="shared" si="291"/>
        <v>0</v>
      </c>
      <c r="M341" s="35">
        <f>M342+M343</f>
        <v>0</v>
      </c>
      <c r="N341" s="35">
        <f t="shared" ref="N341" si="292">N342+N343</f>
        <v>0</v>
      </c>
      <c r="O341" s="35">
        <f>O342+O343</f>
        <v>0</v>
      </c>
      <c r="P341" s="35">
        <f t="shared" ref="P341" si="293">P342+P343</f>
        <v>0</v>
      </c>
      <c r="Q341" s="35">
        <f>Q342+Q343</f>
        <v>0</v>
      </c>
      <c r="R341" s="35">
        <f t="shared" ref="R341" si="294">R342+R343</f>
        <v>0</v>
      </c>
      <c r="S341" s="35">
        <f>S342+S343</f>
        <v>0</v>
      </c>
      <c r="T341" s="35">
        <f t="shared" ref="T341" si="295">T342+T343</f>
        <v>0</v>
      </c>
      <c r="U341" s="35">
        <f>U342+U343</f>
        <v>0</v>
      </c>
      <c r="V341" s="35">
        <f t="shared" ref="V341" si="296">V342+V343</f>
        <v>0</v>
      </c>
      <c r="W341" s="35">
        <f>W342+W343</f>
        <v>0</v>
      </c>
      <c r="X341" s="35">
        <f t="shared" ref="X341" si="297">X342+X343</f>
        <v>0</v>
      </c>
      <c r="Y341" s="35">
        <f>Y342+Y343</f>
        <v>0</v>
      </c>
      <c r="Z341" s="35">
        <f t="shared" ref="Z341" si="298">Z342+Z343</f>
        <v>0</v>
      </c>
      <c r="AA341" s="35">
        <f t="shared" si="289"/>
        <v>2751.907909</v>
      </c>
      <c r="AB341" s="35">
        <f t="shared" si="290"/>
        <v>2751.907909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36">
        <v>0</v>
      </c>
      <c r="AT341" s="36">
        <v>0</v>
      </c>
      <c r="AU341" s="36">
        <v>0</v>
      </c>
      <c r="AV341" s="36">
        <v>0</v>
      </c>
      <c r="AW341" s="36">
        <v>0</v>
      </c>
      <c r="AX341" s="36">
        <v>0</v>
      </c>
      <c r="AY341" s="36">
        <v>0</v>
      </c>
      <c r="AZ341" s="36">
        <v>0</v>
      </c>
      <c r="BA341" s="36">
        <v>0</v>
      </c>
      <c r="BB341" s="36">
        <v>0</v>
      </c>
      <c r="BC341" s="28"/>
    </row>
    <row r="342" spans="1:56" x14ac:dyDescent="0.25">
      <c r="A342" s="37" t="s">
        <v>559</v>
      </c>
      <c r="B342" s="67" t="s">
        <v>560</v>
      </c>
      <c r="C342" s="39" t="s">
        <v>529</v>
      </c>
      <c r="D342" s="35">
        <v>0</v>
      </c>
      <c r="E342" s="35">
        <v>92.751836999999995</v>
      </c>
      <c r="F342" s="35">
        <v>87.48491199999998</v>
      </c>
      <c r="G342" s="35">
        <v>92.611887623468647</v>
      </c>
      <c r="H342" s="35">
        <v>77.718058000000013</v>
      </c>
      <c r="I342" s="35">
        <v>33.445923659606706</v>
      </c>
      <c r="J342" s="35">
        <v>0</v>
      </c>
      <c r="K342" s="35">
        <v>0</v>
      </c>
      <c r="L342" s="35">
        <v>0</v>
      </c>
      <c r="M342" s="35">
        <v>0</v>
      </c>
      <c r="N342" s="35">
        <v>0</v>
      </c>
      <c r="O342" s="35">
        <v>0</v>
      </c>
      <c r="P342" s="35">
        <v>0</v>
      </c>
      <c r="Q342" s="35">
        <v>0</v>
      </c>
      <c r="R342" s="35">
        <v>0</v>
      </c>
      <c r="S342" s="35">
        <v>0</v>
      </c>
      <c r="T342" s="35">
        <v>0</v>
      </c>
      <c r="U342" s="35">
        <v>0</v>
      </c>
      <c r="V342" s="35">
        <v>0</v>
      </c>
      <c r="W342" s="35">
        <v>0</v>
      </c>
      <c r="X342" s="35">
        <f>V342</f>
        <v>0</v>
      </c>
      <c r="Y342" s="35">
        <v>0</v>
      </c>
      <c r="Z342" s="35">
        <f>X342</f>
        <v>0</v>
      </c>
      <c r="AA342" s="35">
        <f t="shared" si="289"/>
        <v>77.718058000000013</v>
      </c>
      <c r="AB342" s="35">
        <f t="shared" si="290"/>
        <v>77.718058000000013</v>
      </c>
      <c r="AE342" s="36">
        <v>0</v>
      </c>
      <c r="AF342" s="36">
        <v>0</v>
      </c>
      <c r="AG342" s="36">
        <v>0</v>
      </c>
      <c r="AH342" s="36">
        <v>0</v>
      </c>
      <c r="AI342" s="36">
        <v>0</v>
      </c>
      <c r="AJ342" s="36">
        <v>0</v>
      </c>
      <c r="AK342" s="36">
        <v>0</v>
      </c>
      <c r="AL342" s="36">
        <v>0</v>
      </c>
      <c r="AM342" s="36">
        <v>0</v>
      </c>
      <c r="AN342" s="36">
        <v>0</v>
      </c>
      <c r="AO342" s="36">
        <v>0</v>
      </c>
      <c r="AP342" s="36">
        <v>0</v>
      </c>
      <c r="AQ342" s="36">
        <v>0</v>
      </c>
      <c r="AR342" s="36">
        <v>0</v>
      </c>
      <c r="AS342" s="36">
        <v>0</v>
      </c>
      <c r="AT342" s="36">
        <v>0</v>
      </c>
      <c r="AU342" s="36">
        <v>0</v>
      </c>
      <c r="AV342" s="36">
        <v>0</v>
      </c>
      <c r="AW342" s="36">
        <v>0</v>
      </c>
      <c r="AX342" s="36">
        <v>0</v>
      </c>
      <c r="AY342" s="36">
        <v>0</v>
      </c>
      <c r="AZ342" s="36">
        <v>0</v>
      </c>
      <c r="BA342" s="36">
        <v>0</v>
      </c>
      <c r="BB342" s="36">
        <v>0</v>
      </c>
      <c r="BC342" s="28"/>
    </row>
    <row r="343" spans="1:56" x14ac:dyDescent="0.25">
      <c r="A343" s="37" t="s">
        <v>561</v>
      </c>
      <c r="B343" s="67" t="s">
        <v>562</v>
      </c>
      <c r="C343" s="39" t="s">
        <v>529</v>
      </c>
      <c r="D343" s="35">
        <v>3351.3083029999998</v>
      </c>
      <c r="E343" s="35">
        <v>2790.9444490000001</v>
      </c>
      <c r="F343" s="35">
        <v>2757.0531849999998</v>
      </c>
      <c r="G343" s="35">
        <v>2491.1429384359185</v>
      </c>
      <c r="H343" s="35">
        <v>2674.1898510000001</v>
      </c>
      <c r="I343" s="35">
        <v>1333.6265831004098</v>
      </c>
      <c r="J343" s="35">
        <v>0</v>
      </c>
      <c r="K343" s="35">
        <v>0</v>
      </c>
      <c r="L343" s="35">
        <v>0</v>
      </c>
      <c r="M343" s="35">
        <v>0</v>
      </c>
      <c r="N343" s="35">
        <v>0</v>
      </c>
      <c r="O343" s="35">
        <v>0</v>
      </c>
      <c r="P343" s="35">
        <v>0</v>
      </c>
      <c r="Q343" s="35">
        <v>0</v>
      </c>
      <c r="R343" s="35">
        <v>0</v>
      </c>
      <c r="S343" s="35">
        <v>0</v>
      </c>
      <c r="T343" s="35">
        <v>0</v>
      </c>
      <c r="U343" s="35">
        <v>0</v>
      </c>
      <c r="V343" s="35">
        <v>0</v>
      </c>
      <c r="W343" s="35">
        <v>0</v>
      </c>
      <c r="X343" s="35">
        <f>V343</f>
        <v>0</v>
      </c>
      <c r="Y343" s="35">
        <v>0</v>
      </c>
      <c r="Z343" s="35">
        <f>X343</f>
        <v>0</v>
      </c>
      <c r="AA343" s="35">
        <f t="shared" si="289"/>
        <v>2674.1898510000001</v>
      </c>
      <c r="AB343" s="35">
        <f t="shared" si="290"/>
        <v>2674.1898510000001</v>
      </c>
      <c r="AE343" s="36">
        <v>0</v>
      </c>
      <c r="AF343" s="36">
        <v>0</v>
      </c>
      <c r="AG343" s="36">
        <v>0</v>
      </c>
      <c r="AH343" s="36">
        <v>0</v>
      </c>
      <c r="AI343" s="36">
        <v>0</v>
      </c>
      <c r="AJ343" s="36">
        <v>0</v>
      </c>
      <c r="AK343" s="36">
        <v>0</v>
      </c>
      <c r="AL343" s="36">
        <v>0</v>
      </c>
      <c r="AM343" s="36">
        <v>0</v>
      </c>
      <c r="AN343" s="36">
        <v>0</v>
      </c>
      <c r="AO343" s="36">
        <v>0</v>
      </c>
      <c r="AP343" s="36">
        <v>0</v>
      </c>
      <c r="AQ343" s="36">
        <v>0</v>
      </c>
      <c r="AR343" s="36">
        <v>0</v>
      </c>
      <c r="AS343" s="36">
        <v>0</v>
      </c>
      <c r="AT343" s="36">
        <v>0</v>
      </c>
      <c r="AU343" s="36">
        <v>0</v>
      </c>
      <c r="AV343" s="36">
        <v>0</v>
      </c>
      <c r="AW343" s="36">
        <v>0</v>
      </c>
      <c r="AX343" s="36">
        <v>0</v>
      </c>
      <c r="AY343" s="36">
        <v>0</v>
      </c>
      <c r="AZ343" s="36">
        <v>0</v>
      </c>
      <c r="BA343" s="36">
        <v>0</v>
      </c>
      <c r="BB343" s="36">
        <v>0</v>
      </c>
      <c r="BC343" s="28"/>
    </row>
    <row r="344" spans="1:56" x14ac:dyDescent="0.25">
      <c r="A344" s="37" t="s">
        <v>563</v>
      </c>
      <c r="B344" s="44" t="s">
        <v>564</v>
      </c>
      <c r="C344" s="39" t="s">
        <v>529</v>
      </c>
      <c r="D344" s="35">
        <v>413.73758199999975</v>
      </c>
      <c r="E344" s="35">
        <v>407.54889800000092</v>
      </c>
      <c r="F344" s="35">
        <v>426.11279500000001</v>
      </c>
      <c r="G344" s="35">
        <v>413.94972523203961</v>
      </c>
      <c r="H344" s="35">
        <v>417.721</v>
      </c>
      <c r="I344" s="35">
        <v>399.96284792762464</v>
      </c>
      <c r="J344" s="35">
        <v>396.13164614493962</v>
      </c>
      <c r="K344" s="35">
        <v>379.04591172979997</v>
      </c>
      <c r="L344" s="35">
        <v>357.67452500000127</v>
      </c>
      <c r="M344" s="35">
        <v>372.55466834147222</v>
      </c>
      <c r="N344" s="35">
        <v>348.54921589195283</v>
      </c>
      <c r="O344" s="35">
        <v>370.95084639028386</v>
      </c>
      <c r="P344" s="35">
        <v>312.89938036726289</v>
      </c>
      <c r="Q344" s="35">
        <v>368.34235274117589</v>
      </c>
      <c r="R344" s="35">
        <v>286.23526583756939</v>
      </c>
      <c r="S344" s="35">
        <v>366.22766288924225</v>
      </c>
      <c r="T344" s="35">
        <v>260.01481389041601</v>
      </c>
      <c r="U344" s="35">
        <v>364.12511368075241</v>
      </c>
      <c r="V344" s="35">
        <v>240.37952984483672</v>
      </c>
      <c r="W344" s="35">
        <v>362.03463541507244</v>
      </c>
      <c r="X344" s="35">
        <f>V344</f>
        <v>240.37952984483672</v>
      </c>
      <c r="Y344" s="35">
        <v>359.95615879172664</v>
      </c>
      <c r="Z344" s="35">
        <f>X344</f>
        <v>240.37952984483672</v>
      </c>
      <c r="AA344" s="35">
        <f t="shared" si="289"/>
        <v>3757.0899961244654</v>
      </c>
      <c r="AB344" s="35">
        <f t="shared" si="290"/>
        <v>3100.3644366666522</v>
      </c>
      <c r="AE344" s="36">
        <v>0</v>
      </c>
      <c r="AF344" s="36">
        <v>0</v>
      </c>
      <c r="AG344" s="36">
        <v>0</v>
      </c>
      <c r="AH344" s="36">
        <v>0</v>
      </c>
      <c r="AI344" s="36">
        <v>0</v>
      </c>
      <c r="AJ344" s="36">
        <v>0</v>
      </c>
      <c r="AK344" s="36">
        <v>0</v>
      </c>
      <c r="AL344" s="36">
        <v>0</v>
      </c>
      <c r="AM344" s="36">
        <v>0</v>
      </c>
      <c r="AN344" s="36">
        <v>0</v>
      </c>
      <c r="AO344" s="36">
        <v>0</v>
      </c>
      <c r="AP344" s="36">
        <v>0</v>
      </c>
      <c r="AQ344" s="36">
        <v>0</v>
      </c>
      <c r="AR344" s="36">
        <v>0</v>
      </c>
      <c r="AS344" s="36">
        <v>0</v>
      </c>
      <c r="AT344" s="36">
        <v>0</v>
      </c>
      <c r="AU344" s="36">
        <v>0</v>
      </c>
      <c r="AV344" s="36">
        <v>0</v>
      </c>
      <c r="AW344" s="36">
        <v>0</v>
      </c>
      <c r="AX344" s="36">
        <v>0</v>
      </c>
      <c r="AY344" s="36">
        <v>0</v>
      </c>
      <c r="AZ344" s="36">
        <v>0</v>
      </c>
      <c r="BA344" s="36">
        <v>0</v>
      </c>
      <c r="BB344" s="36">
        <v>0</v>
      </c>
      <c r="BC344" s="28"/>
    </row>
    <row r="345" spans="1:56" x14ac:dyDescent="0.25">
      <c r="A345" s="37" t="s">
        <v>565</v>
      </c>
      <c r="B345" s="44" t="s">
        <v>566</v>
      </c>
      <c r="C345" s="39" t="s">
        <v>519</v>
      </c>
      <c r="D345" s="35">
        <v>1934.4201133333329</v>
      </c>
      <c r="E345" s="35">
        <v>504.39524999999958</v>
      </c>
      <c r="F345" s="35">
        <v>535.76549583333326</v>
      </c>
      <c r="G345" s="35">
        <v>588</v>
      </c>
      <c r="H345" s="35">
        <v>614.87709166666684</v>
      </c>
      <c r="I345" s="35">
        <v>433</v>
      </c>
      <c r="J345" s="35">
        <v>379.3376820938534</v>
      </c>
      <c r="K345" s="35">
        <v>230.34628537038444</v>
      </c>
      <c r="L345" s="35">
        <f t="shared" ref="L345" si="299">L346</f>
        <v>0</v>
      </c>
      <c r="M345" s="35">
        <v>230.34628537038444</v>
      </c>
      <c r="N345" s="35">
        <f t="shared" ref="N345" si="300">N346</f>
        <v>0</v>
      </c>
      <c r="O345" s="35">
        <v>230.34628537038444</v>
      </c>
      <c r="P345" s="35">
        <f t="shared" ref="P345" si="301">P346</f>
        <v>0</v>
      </c>
      <c r="Q345" s="35">
        <v>230.34628537038444</v>
      </c>
      <c r="R345" s="35">
        <f t="shared" ref="R345" si="302">R346</f>
        <v>0</v>
      </c>
      <c r="S345" s="35">
        <v>230.34628537038444</v>
      </c>
      <c r="T345" s="35">
        <f t="shared" ref="T345" si="303">T346</f>
        <v>0</v>
      </c>
      <c r="U345" s="35">
        <v>230.34628537038444</v>
      </c>
      <c r="V345" s="35">
        <f t="shared" ref="V345" si="304">V346</f>
        <v>0</v>
      </c>
      <c r="W345" s="35">
        <v>230.34628537038444</v>
      </c>
      <c r="X345" s="35">
        <f t="shared" ref="X345" si="305">X346</f>
        <v>0</v>
      </c>
      <c r="Y345" s="35">
        <v>230.34628537038444</v>
      </c>
      <c r="Z345" s="35">
        <f t="shared" ref="Z345" si="306">Z346</f>
        <v>0</v>
      </c>
      <c r="AA345" s="35">
        <f t="shared" si="289"/>
        <v>2836.9850567235962</v>
      </c>
      <c r="AB345" s="35">
        <f t="shared" si="290"/>
        <v>994.2147737605203</v>
      </c>
      <c r="AE345" s="36">
        <v>0</v>
      </c>
      <c r="AF345" s="36">
        <v>0</v>
      </c>
      <c r="AG345" s="36">
        <v>0</v>
      </c>
      <c r="AH345" s="36">
        <v>0</v>
      </c>
      <c r="AI345" s="36">
        <v>0</v>
      </c>
      <c r="AJ345" s="36">
        <v>0</v>
      </c>
      <c r="AK345" s="36">
        <v>0</v>
      </c>
      <c r="AL345" s="36">
        <v>0</v>
      </c>
      <c r="AM345" s="36">
        <v>0</v>
      </c>
      <c r="AN345" s="36">
        <v>0</v>
      </c>
      <c r="AO345" s="36">
        <v>0</v>
      </c>
      <c r="AP345" s="36">
        <v>0</v>
      </c>
      <c r="AQ345" s="36">
        <v>0</v>
      </c>
      <c r="AR345" s="36">
        <v>0</v>
      </c>
      <c r="AS345" s="36">
        <v>0</v>
      </c>
      <c r="AT345" s="36">
        <v>0</v>
      </c>
      <c r="AU345" s="36">
        <v>0</v>
      </c>
      <c r="AV345" s="36">
        <v>0</v>
      </c>
      <c r="AW345" s="36">
        <v>0</v>
      </c>
      <c r="AX345" s="36">
        <v>0</v>
      </c>
      <c r="AY345" s="36">
        <v>0</v>
      </c>
      <c r="AZ345" s="36">
        <v>0</v>
      </c>
      <c r="BA345" s="36">
        <v>0</v>
      </c>
      <c r="BB345" s="36">
        <v>0</v>
      </c>
      <c r="BC345" s="28"/>
    </row>
    <row r="346" spans="1:56" ht="31.5" x14ac:dyDescent="0.25">
      <c r="A346" s="37" t="s">
        <v>567</v>
      </c>
      <c r="B346" s="43" t="s">
        <v>568</v>
      </c>
      <c r="C346" s="39" t="s">
        <v>519</v>
      </c>
      <c r="D346" s="35">
        <v>456.50583333333333</v>
      </c>
      <c r="E346" s="35">
        <v>689.58458333333328</v>
      </c>
      <c r="F346" s="35">
        <v>636.16782916666659</v>
      </c>
      <c r="G346" s="35">
        <v>0</v>
      </c>
      <c r="H346" s="35">
        <v>617.94174999999984</v>
      </c>
      <c r="I346" s="35">
        <v>0</v>
      </c>
      <c r="J346" s="35">
        <v>0</v>
      </c>
      <c r="K346" s="35">
        <v>0</v>
      </c>
      <c r="L346" s="35">
        <f t="shared" ref="L346" si="307">L347+L348</f>
        <v>0</v>
      </c>
      <c r="M346" s="35">
        <v>0</v>
      </c>
      <c r="N346" s="35">
        <f t="shared" ref="N346" si="308">N347+N348</f>
        <v>0</v>
      </c>
      <c r="O346" s="35">
        <v>0</v>
      </c>
      <c r="P346" s="35">
        <f t="shared" ref="P346" si="309">P347+P348</f>
        <v>0</v>
      </c>
      <c r="Q346" s="35">
        <v>0</v>
      </c>
      <c r="R346" s="35">
        <f t="shared" ref="R346" si="310">R347+R348</f>
        <v>0</v>
      </c>
      <c r="S346" s="35">
        <v>0</v>
      </c>
      <c r="T346" s="35">
        <f t="shared" ref="T346" si="311">T347+T348</f>
        <v>0</v>
      </c>
      <c r="U346" s="35">
        <v>0</v>
      </c>
      <c r="V346" s="35">
        <f t="shared" ref="V346" si="312">V347+V348</f>
        <v>0</v>
      </c>
      <c r="W346" s="35">
        <v>0</v>
      </c>
      <c r="X346" s="35">
        <f t="shared" ref="X346" si="313">X347+X348</f>
        <v>0</v>
      </c>
      <c r="Y346" s="35">
        <v>0</v>
      </c>
      <c r="Z346" s="35">
        <f t="shared" ref="Z346" si="314">Z347+Z348</f>
        <v>0</v>
      </c>
      <c r="AA346" s="35">
        <f t="shared" si="289"/>
        <v>617.94174999999984</v>
      </c>
      <c r="AB346" s="35">
        <f t="shared" si="290"/>
        <v>617.94174999999984</v>
      </c>
      <c r="AE346" s="36">
        <v>0</v>
      </c>
      <c r="AF346" s="36">
        <v>0</v>
      </c>
      <c r="AG346" s="36">
        <v>0</v>
      </c>
      <c r="AH346" s="36">
        <v>0</v>
      </c>
      <c r="AI346" s="36">
        <v>0</v>
      </c>
      <c r="AJ346" s="36">
        <v>0</v>
      </c>
      <c r="AK346" s="36">
        <v>0</v>
      </c>
      <c r="AL346" s="36">
        <v>0</v>
      </c>
      <c r="AM346" s="36">
        <v>0</v>
      </c>
      <c r="AN346" s="36">
        <v>0</v>
      </c>
      <c r="AO346" s="36">
        <v>0</v>
      </c>
      <c r="AP346" s="36">
        <v>0</v>
      </c>
      <c r="AQ346" s="36">
        <v>0</v>
      </c>
      <c r="AR346" s="36">
        <v>0</v>
      </c>
      <c r="AS346" s="36">
        <v>0</v>
      </c>
      <c r="AT346" s="36">
        <v>0</v>
      </c>
      <c r="AU346" s="36">
        <v>0</v>
      </c>
      <c r="AV346" s="36">
        <v>0</v>
      </c>
      <c r="AW346" s="36">
        <v>0</v>
      </c>
      <c r="AX346" s="36">
        <v>0</v>
      </c>
      <c r="AY346" s="36">
        <v>0</v>
      </c>
      <c r="AZ346" s="36">
        <v>0</v>
      </c>
      <c r="BA346" s="36">
        <v>0</v>
      </c>
      <c r="BB346" s="36">
        <v>0</v>
      </c>
      <c r="BC346" s="28"/>
    </row>
    <row r="347" spans="1:56" x14ac:dyDescent="0.25">
      <c r="A347" s="37" t="s">
        <v>569</v>
      </c>
      <c r="B347" s="67" t="s">
        <v>560</v>
      </c>
      <c r="C347" s="39" t="s">
        <v>519</v>
      </c>
      <c r="D347" s="35">
        <v>22.636166666666664</v>
      </c>
      <c r="E347" s="35">
        <v>357.24008333333325</v>
      </c>
      <c r="F347" s="35">
        <v>352.76366666666667</v>
      </c>
      <c r="G347" s="35">
        <v>0</v>
      </c>
      <c r="H347" s="35">
        <v>340.65716666666663</v>
      </c>
      <c r="I347" s="35">
        <v>0</v>
      </c>
      <c r="J347" s="35">
        <v>0</v>
      </c>
      <c r="K347" s="35">
        <v>0</v>
      </c>
      <c r="L347" s="35">
        <v>0</v>
      </c>
      <c r="M347" s="35">
        <v>0</v>
      </c>
      <c r="N347" s="35">
        <v>0</v>
      </c>
      <c r="O347" s="35">
        <v>0</v>
      </c>
      <c r="P347" s="35">
        <v>0</v>
      </c>
      <c r="Q347" s="35">
        <v>0</v>
      </c>
      <c r="R347" s="35">
        <v>0</v>
      </c>
      <c r="S347" s="35">
        <v>0</v>
      </c>
      <c r="T347" s="35">
        <v>0</v>
      </c>
      <c r="U347" s="35">
        <v>0</v>
      </c>
      <c r="V347" s="35">
        <v>0</v>
      </c>
      <c r="W347" s="35">
        <v>0</v>
      </c>
      <c r="X347" s="35">
        <f>V347</f>
        <v>0</v>
      </c>
      <c r="Y347" s="35">
        <v>0</v>
      </c>
      <c r="Z347" s="35">
        <f>X347</f>
        <v>0</v>
      </c>
      <c r="AA347" s="35">
        <f t="shared" si="289"/>
        <v>340.65716666666663</v>
      </c>
      <c r="AB347" s="35">
        <f t="shared" si="290"/>
        <v>340.65716666666663</v>
      </c>
      <c r="AE347" s="36">
        <v>0</v>
      </c>
      <c r="AF347" s="36">
        <v>0</v>
      </c>
      <c r="AG347" s="36">
        <v>0</v>
      </c>
      <c r="AH347" s="36">
        <v>0</v>
      </c>
      <c r="AI347" s="36">
        <v>0</v>
      </c>
      <c r="AJ347" s="36">
        <v>0</v>
      </c>
      <c r="AK347" s="36">
        <v>0</v>
      </c>
      <c r="AL347" s="36">
        <v>0</v>
      </c>
      <c r="AM347" s="36">
        <v>0</v>
      </c>
      <c r="AN347" s="36">
        <v>0</v>
      </c>
      <c r="AO347" s="36">
        <v>0</v>
      </c>
      <c r="AP347" s="36">
        <v>0</v>
      </c>
      <c r="AQ347" s="36">
        <v>0</v>
      </c>
      <c r="AR347" s="36">
        <v>0</v>
      </c>
      <c r="AS347" s="36">
        <v>0</v>
      </c>
      <c r="AT347" s="36">
        <v>0</v>
      </c>
      <c r="AU347" s="36">
        <v>0</v>
      </c>
      <c r="AV347" s="36">
        <v>0</v>
      </c>
      <c r="AW347" s="36">
        <v>0</v>
      </c>
      <c r="AX347" s="36">
        <v>0</v>
      </c>
      <c r="AY347" s="36">
        <v>0</v>
      </c>
      <c r="AZ347" s="36">
        <v>0</v>
      </c>
      <c r="BA347" s="36">
        <v>0</v>
      </c>
      <c r="BB347" s="36">
        <v>0</v>
      </c>
      <c r="BC347" s="28"/>
    </row>
    <row r="348" spans="1:56" x14ac:dyDescent="0.25">
      <c r="A348" s="37" t="s">
        <v>570</v>
      </c>
      <c r="B348" s="67" t="s">
        <v>562</v>
      </c>
      <c r="C348" s="39" t="s">
        <v>519</v>
      </c>
      <c r="D348" s="35">
        <v>433.86966666666666</v>
      </c>
      <c r="E348" s="35">
        <v>16.298416666666668</v>
      </c>
      <c r="F348" s="35">
        <v>14.431334166666666</v>
      </c>
      <c r="G348" s="35">
        <v>0</v>
      </c>
      <c r="H348" s="35">
        <v>13.150250000000002</v>
      </c>
      <c r="I348" s="35">
        <v>0</v>
      </c>
      <c r="J348" s="35">
        <v>0</v>
      </c>
      <c r="K348" s="35">
        <v>0</v>
      </c>
      <c r="L348" s="35">
        <v>0</v>
      </c>
      <c r="M348" s="35">
        <v>0</v>
      </c>
      <c r="N348" s="35">
        <v>0</v>
      </c>
      <c r="O348" s="35">
        <v>0</v>
      </c>
      <c r="P348" s="35">
        <v>0</v>
      </c>
      <c r="Q348" s="35">
        <v>0</v>
      </c>
      <c r="R348" s="35">
        <v>0</v>
      </c>
      <c r="S348" s="35">
        <v>0</v>
      </c>
      <c r="T348" s="35">
        <v>0</v>
      </c>
      <c r="U348" s="35">
        <v>0</v>
      </c>
      <c r="V348" s="35">
        <v>0</v>
      </c>
      <c r="W348" s="35">
        <v>0</v>
      </c>
      <c r="X348" s="35">
        <f>V348</f>
        <v>0</v>
      </c>
      <c r="Y348" s="35">
        <v>0</v>
      </c>
      <c r="Z348" s="35">
        <f>X348</f>
        <v>0</v>
      </c>
      <c r="AA348" s="35">
        <f t="shared" si="289"/>
        <v>13.150250000000002</v>
      </c>
      <c r="AB348" s="35">
        <f t="shared" si="290"/>
        <v>13.150250000000002</v>
      </c>
      <c r="AE348" s="36">
        <v>0</v>
      </c>
      <c r="AF348" s="36">
        <v>0</v>
      </c>
      <c r="AG348" s="36">
        <v>0</v>
      </c>
      <c r="AH348" s="36">
        <v>0</v>
      </c>
      <c r="AI348" s="36">
        <v>0</v>
      </c>
      <c r="AJ348" s="36">
        <v>0</v>
      </c>
      <c r="AK348" s="36">
        <v>0</v>
      </c>
      <c r="AL348" s="36">
        <v>0</v>
      </c>
      <c r="AM348" s="36">
        <v>0</v>
      </c>
      <c r="AN348" s="36">
        <v>0</v>
      </c>
      <c r="AO348" s="36">
        <v>0</v>
      </c>
      <c r="AP348" s="36">
        <v>0</v>
      </c>
      <c r="AQ348" s="36">
        <v>0</v>
      </c>
      <c r="AR348" s="36">
        <v>0</v>
      </c>
      <c r="AS348" s="36">
        <v>0</v>
      </c>
      <c r="AT348" s="36">
        <v>0</v>
      </c>
      <c r="AU348" s="36">
        <v>0</v>
      </c>
      <c r="AV348" s="36">
        <v>0</v>
      </c>
      <c r="AW348" s="36">
        <v>0</v>
      </c>
      <c r="AX348" s="36">
        <v>0</v>
      </c>
      <c r="AY348" s="36">
        <v>0</v>
      </c>
      <c r="AZ348" s="36">
        <v>0</v>
      </c>
      <c r="BA348" s="36">
        <v>0</v>
      </c>
      <c r="BB348" s="36">
        <v>0</v>
      </c>
      <c r="BC348" s="28"/>
    </row>
    <row r="349" spans="1:56" x14ac:dyDescent="0.25">
      <c r="A349" s="37" t="s">
        <v>571</v>
      </c>
      <c r="B349" s="44" t="s">
        <v>572</v>
      </c>
      <c r="C349" s="39" t="s">
        <v>573</v>
      </c>
      <c r="D349" s="35">
        <v>201027.48</v>
      </c>
      <c r="E349" s="35">
        <v>205597.13053999998</v>
      </c>
      <c r="F349" s="35">
        <v>209199.88</v>
      </c>
      <c r="G349" s="35">
        <v>213811.88</v>
      </c>
      <c r="H349" s="35">
        <v>213811.88</v>
      </c>
      <c r="I349" s="35">
        <v>214645.88</v>
      </c>
      <c r="J349" s="35">
        <v>219050</v>
      </c>
      <c r="K349" s="35">
        <v>220271</v>
      </c>
      <c r="L349" s="35">
        <v>223563.04365100001</v>
      </c>
      <c r="M349" s="35">
        <v>221377</v>
      </c>
      <c r="N349" s="35">
        <v>221377</v>
      </c>
      <c r="O349" s="35">
        <v>224742</v>
      </c>
      <c r="P349" s="35">
        <v>224742</v>
      </c>
      <c r="Q349" s="35">
        <v>228100</v>
      </c>
      <c r="R349" s="35">
        <v>228100</v>
      </c>
      <c r="S349" s="35">
        <v>229130</v>
      </c>
      <c r="T349" s="35">
        <v>229130</v>
      </c>
      <c r="U349" s="35">
        <v>229130</v>
      </c>
      <c r="V349" s="35">
        <v>230200</v>
      </c>
      <c r="W349" s="35">
        <v>229130</v>
      </c>
      <c r="X349" s="35">
        <v>230200</v>
      </c>
      <c r="Y349" s="35">
        <v>229130</v>
      </c>
      <c r="Z349" s="35">
        <v>230200</v>
      </c>
      <c r="AA349" s="34" t="s">
        <v>43</v>
      </c>
      <c r="AB349" s="34" t="s">
        <v>43</v>
      </c>
      <c r="AE349" s="36">
        <v>0</v>
      </c>
      <c r="AF349" s="36">
        <v>0</v>
      </c>
      <c r="AG349" s="36">
        <v>0</v>
      </c>
      <c r="AH349" s="36">
        <v>0</v>
      </c>
      <c r="AI349" s="36">
        <v>0</v>
      </c>
      <c r="AJ349" s="36">
        <v>0</v>
      </c>
      <c r="AK349" s="36">
        <v>0</v>
      </c>
      <c r="AL349" s="36">
        <v>0</v>
      </c>
      <c r="AM349" s="36">
        <v>0</v>
      </c>
      <c r="AN349" s="36">
        <v>0</v>
      </c>
      <c r="AO349" s="36">
        <v>0</v>
      </c>
      <c r="AP349" s="36">
        <v>0</v>
      </c>
      <c r="AQ349" s="36">
        <v>0</v>
      </c>
      <c r="AR349" s="36">
        <v>0</v>
      </c>
      <c r="AS349" s="36">
        <v>0</v>
      </c>
      <c r="AT349" s="36">
        <v>0</v>
      </c>
      <c r="AU349" s="36">
        <v>0</v>
      </c>
      <c r="AV349" s="36">
        <v>0</v>
      </c>
      <c r="AW349" s="36">
        <v>0</v>
      </c>
      <c r="AX349" s="36">
        <v>0</v>
      </c>
      <c r="AY349" s="36">
        <v>0</v>
      </c>
      <c r="AZ349" s="36">
        <v>0</v>
      </c>
      <c r="BA349" s="36">
        <v>0</v>
      </c>
      <c r="BB349" s="36" t="s">
        <v>43</v>
      </c>
      <c r="BC349" s="28"/>
    </row>
    <row r="350" spans="1:56" ht="31.5" x14ac:dyDescent="0.25">
      <c r="A350" s="37" t="s">
        <v>574</v>
      </c>
      <c r="B350" s="44" t="s">
        <v>575</v>
      </c>
      <c r="C350" s="39" t="s">
        <v>40</v>
      </c>
      <c r="D350" s="35">
        <v>3894.528266447689</v>
      </c>
      <c r="E350" s="35">
        <v>4019.3037055750997</v>
      </c>
      <c r="F350" s="35">
        <v>4288.5905569800007</v>
      </c>
      <c r="G350" s="35">
        <v>4267.3496533373509</v>
      </c>
      <c r="H350" s="35">
        <v>4176.3310724328585</v>
      </c>
      <c r="I350" s="35">
        <v>4676.1643300524902</v>
      </c>
      <c r="J350" s="35">
        <v>4718.3196199999993</v>
      </c>
      <c r="K350" s="35">
        <v>4955.418159416613</v>
      </c>
      <c r="L350" s="35">
        <f t="shared" ref="L350" si="315">L29-L63-L64-L57</f>
        <v>2651.7658495000001</v>
      </c>
      <c r="M350" s="35">
        <v>5032.1007105234539</v>
      </c>
      <c r="N350" s="35">
        <f t="shared" ref="N350" si="316">N29-N63-N64-N57</f>
        <v>4895.3473566587381</v>
      </c>
      <c r="O350" s="35">
        <v>5193.1555141719928</v>
      </c>
      <c r="P350" s="35">
        <f t="shared" ref="P350" si="317">P29-P63-P64-P57</f>
        <v>4960.0679931896066</v>
      </c>
      <c r="Q350" s="35">
        <v>5338.6978845876547</v>
      </c>
      <c r="R350" s="35">
        <f t="shared" ref="R350" si="318">R29-R63-R64-R57</f>
        <v>5315.6334216616688</v>
      </c>
      <c r="S350" s="35">
        <v>5486.3397656477237</v>
      </c>
      <c r="T350" s="35">
        <f t="shared" ref="T350" si="319">T29-T63-T64-T57</f>
        <v>5562.7779453083995</v>
      </c>
      <c r="U350" s="35">
        <v>5650.9299586171537</v>
      </c>
      <c r="V350" s="35">
        <f t="shared" ref="V350" si="320">V29-V63-V64-V57</f>
        <v>5798.8297203057118</v>
      </c>
      <c r="W350" s="35">
        <v>5820.4578573756671</v>
      </c>
      <c r="X350" s="35">
        <f t="shared" ref="X350" si="321">X29-X63-X64-X57</f>
        <v>5972.7946119148819</v>
      </c>
      <c r="Y350" s="35">
        <v>5995.0715930969391</v>
      </c>
      <c r="Z350" s="35">
        <f t="shared" ref="Z350" si="322">Z29-Z63-Z64-Z57</f>
        <v>6151.9784502723296</v>
      </c>
      <c r="AA350" s="35">
        <f>H350+J350+K350+M350+O350+Q350+S350+U350+W350+Y350</f>
        <v>52366.822135870054</v>
      </c>
      <c r="AB350" s="35">
        <f>H350+J350+L350+N350+P350+R350+T350+V350+X350+Z350</f>
        <v>50203.846041244185</v>
      </c>
      <c r="AE350" s="36">
        <v>0</v>
      </c>
      <c r="AF350" s="36">
        <v>0</v>
      </c>
      <c r="AG350" s="36">
        <v>0</v>
      </c>
      <c r="AH350" s="36">
        <v>0</v>
      </c>
      <c r="AI350" s="36">
        <v>0</v>
      </c>
      <c r="AJ350" s="36">
        <v>0</v>
      </c>
      <c r="AK350" s="36">
        <v>0</v>
      </c>
      <c r="AL350" s="36">
        <v>0</v>
      </c>
      <c r="AM350" s="36">
        <v>0</v>
      </c>
      <c r="AN350" s="36">
        <v>0</v>
      </c>
      <c r="AO350" s="36">
        <v>0</v>
      </c>
      <c r="AP350" s="36">
        <v>0</v>
      </c>
      <c r="AQ350" s="36">
        <v>0</v>
      </c>
      <c r="AR350" s="36">
        <v>0</v>
      </c>
      <c r="AS350" s="36">
        <v>0</v>
      </c>
      <c r="AT350" s="36">
        <v>0</v>
      </c>
      <c r="AU350" s="36">
        <v>0</v>
      </c>
      <c r="AV350" s="36">
        <v>0</v>
      </c>
      <c r="AW350" s="36">
        <v>0</v>
      </c>
      <c r="AX350" s="36">
        <v>0</v>
      </c>
      <c r="AY350" s="36">
        <v>0</v>
      </c>
      <c r="AZ350" s="36">
        <v>0</v>
      </c>
      <c r="BA350" s="36">
        <v>0</v>
      </c>
      <c r="BB350" s="36">
        <v>0</v>
      </c>
      <c r="BC350" s="28"/>
    </row>
    <row r="351" spans="1:56" s="17" customFormat="1" x14ac:dyDescent="0.25">
      <c r="A351" s="32" t="s">
        <v>576</v>
      </c>
      <c r="B351" s="33" t="s">
        <v>577</v>
      </c>
      <c r="C351" s="34" t="s">
        <v>43</v>
      </c>
      <c r="D351" s="34" t="s">
        <v>43</v>
      </c>
      <c r="E351" s="34" t="s">
        <v>43</v>
      </c>
      <c r="F351" s="34" t="s">
        <v>43</v>
      </c>
      <c r="G351" s="34" t="s">
        <v>43</v>
      </c>
      <c r="H351" s="34" t="s">
        <v>43</v>
      </c>
      <c r="I351" s="34" t="s">
        <v>43</v>
      </c>
      <c r="J351" s="34" t="s">
        <v>43</v>
      </c>
      <c r="K351" s="34" t="s">
        <v>43</v>
      </c>
      <c r="L351" s="34" t="s">
        <v>43</v>
      </c>
      <c r="M351" s="34" t="s">
        <v>43</v>
      </c>
      <c r="N351" s="34" t="s">
        <v>43</v>
      </c>
      <c r="O351" s="34" t="s">
        <v>43</v>
      </c>
      <c r="P351" s="34" t="s">
        <v>43</v>
      </c>
      <c r="Q351" s="34" t="s">
        <v>43</v>
      </c>
      <c r="R351" s="34" t="s">
        <v>43</v>
      </c>
      <c r="S351" s="34" t="s">
        <v>43</v>
      </c>
      <c r="T351" s="34" t="s">
        <v>43</v>
      </c>
      <c r="U351" s="34" t="s">
        <v>43</v>
      </c>
      <c r="V351" s="34" t="s">
        <v>43</v>
      </c>
      <c r="W351" s="34" t="s">
        <v>43</v>
      </c>
      <c r="X351" s="34" t="s">
        <v>43</v>
      </c>
      <c r="Y351" s="34" t="s">
        <v>43</v>
      </c>
      <c r="Z351" s="34" t="s">
        <v>43</v>
      </c>
      <c r="AA351" s="34" t="s">
        <v>43</v>
      </c>
      <c r="AB351" s="34" t="s">
        <v>43</v>
      </c>
      <c r="AD351" s="18"/>
      <c r="AE351" s="36" t="s">
        <v>43</v>
      </c>
      <c r="AF351" s="36" t="s">
        <v>43</v>
      </c>
      <c r="AG351" s="36" t="s">
        <v>43</v>
      </c>
      <c r="AH351" s="36" t="s">
        <v>43</v>
      </c>
      <c r="AI351" s="36" t="s">
        <v>43</v>
      </c>
      <c r="AJ351" s="36" t="s">
        <v>43</v>
      </c>
      <c r="AK351" s="36" t="s">
        <v>43</v>
      </c>
      <c r="AL351" s="36" t="s">
        <v>43</v>
      </c>
      <c r="AM351" s="36" t="s">
        <v>43</v>
      </c>
      <c r="AN351" s="36" t="s">
        <v>43</v>
      </c>
      <c r="AO351" s="36" t="s">
        <v>43</v>
      </c>
      <c r="AP351" s="36" t="s">
        <v>43</v>
      </c>
      <c r="AQ351" s="36" t="s">
        <v>43</v>
      </c>
      <c r="AR351" s="36" t="s">
        <v>43</v>
      </c>
      <c r="AS351" s="36" t="s">
        <v>43</v>
      </c>
      <c r="AT351" s="36" t="s">
        <v>43</v>
      </c>
      <c r="AU351" s="36" t="s">
        <v>43</v>
      </c>
      <c r="AV351" s="36" t="s">
        <v>43</v>
      </c>
      <c r="AW351" s="36" t="s">
        <v>43</v>
      </c>
      <c r="AX351" s="36" t="s">
        <v>43</v>
      </c>
      <c r="AY351" s="36" t="s">
        <v>43</v>
      </c>
      <c r="AZ351" s="36" t="s">
        <v>43</v>
      </c>
      <c r="BA351" s="36" t="s">
        <v>43</v>
      </c>
      <c r="BB351" s="36" t="s">
        <v>43</v>
      </c>
      <c r="BC351" s="28"/>
    </row>
    <row r="352" spans="1:56" x14ac:dyDescent="0.25">
      <c r="A352" s="37" t="s">
        <v>578</v>
      </c>
      <c r="B352" s="44" t="s">
        <v>579</v>
      </c>
      <c r="C352" s="39" t="s">
        <v>529</v>
      </c>
      <c r="D352" s="35">
        <v>0</v>
      </c>
      <c r="E352" s="35">
        <v>0</v>
      </c>
      <c r="F352" s="35">
        <v>0</v>
      </c>
      <c r="G352" s="35">
        <v>0</v>
      </c>
      <c r="H352" s="35">
        <v>0</v>
      </c>
      <c r="I352" s="35">
        <v>0</v>
      </c>
      <c r="J352" s="35">
        <v>0</v>
      </c>
      <c r="K352" s="35">
        <v>0</v>
      </c>
      <c r="L352" s="35">
        <v>2773.5681689999997</v>
      </c>
      <c r="M352" s="35">
        <v>0</v>
      </c>
      <c r="N352" s="35">
        <v>0</v>
      </c>
      <c r="O352" s="35">
        <v>0</v>
      </c>
      <c r="P352" s="35">
        <v>0</v>
      </c>
      <c r="Q352" s="35">
        <v>0</v>
      </c>
      <c r="R352" s="35">
        <v>0</v>
      </c>
      <c r="S352" s="35">
        <v>0</v>
      </c>
      <c r="T352" s="35">
        <v>0</v>
      </c>
      <c r="U352" s="35">
        <v>0</v>
      </c>
      <c r="V352" s="35">
        <v>0</v>
      </c>
      <c r="W352" s="35">
        <v>0</v>
      </c>
      <c r="X352" s="35">
        <f>V352</f>
        <v>0</v>
      </c>
      <c r="Y352" s="35">
        <v>0</v>
      </c>
      <c r="Z352" s="35">
        <f>X352</f>
        <v>0</v>
      </c>
      <c r="AA352" s="35">
        <f>H352+J352+K352+M352+O352+Q352+S352+U352+W352+Y352</f>
        <v>0</v>
      </c>
      <c r="AB352" s="35">
        <f>H352+J352+L352+N352+P352+R352+T352+V352+X352+Z352</f>
        <v>2773.5681689999997</v>
      </c>
      <c r="AE352" s="36">
        <v>0</v>
      </c>
      <c r="AF352" s="36">
        <v>0</v>
      </c>
      <c r="AG352" s="36">
        <v>0</v>
      </c>
      <c r="AH352" s="36">
        <v>0</v>
      </c>
      <c r="AI352" s="36">
        <v>0</v>
      </c>
      <c r="AJ352" s="36">
        <v>0</v>
      </c>
      <c r="AK352" s="36">
        <v>0</v>
      </c>
      <c r="AL352" s="36">
        <v>0</v>
      </c>
      <c r="AM352" s="36">
        <v>0</v>
      </c>
      <c r="AN352" s="36">
        <v>0</v>
      </c>
      <c r="AO352" s="36">
        <v>0</v>
      </c>
      <c r="AP352" s="36">
        <v>0</v>
      </c>
      <c r="AQ352" s="36">
        <v>0</v>
      </c>
      <c r="AR352" s="36">
        <v>0</v>
      </c>
      <c r="AS352" s="36">
        <v>0</v>
      </c>
      <c r="AT352" s="36">
        <v>0</v>
      </c>
      <c r="AU352" s="36">
        <v>0</v>
      </c>
      <c r="AV352" s="36">
        <v>0</v>
      </c>
      <c r="AW352" s="36">
        <v>0</v>
      </c>
      <c r="AX352" s="36">
        <v>0</v>
      </c>
      <c r="AY352" s="36">
        <v>0</v>
      </c>
      <c r="AZ352" s="36">
        <v>0</v>
      </c>
      <c r="BA352" s="36">
        <v>0</v>
      </c>
      <c r="BB352" s="36">
        <v>0</v>
      </c>
      <c r="BC352" s="28"/>
    </row>
    <row r="353" spans="1:55" ht="15.75" customHeight="1" x14ac:dyDescent="0.25">
      <c r="A353" s="37" t="s">
        <v>580</v>
      </c>
      <c r="B353" s="44" t="s">
        <v>581</v>
      </c>
      <c r="C353" s="39" t="s">
        <v>522</v>
      </c>
      <c r="D353" s="35" t="s">
        <v>43</v>
      </c>
      <c r="E353" s="35" t="s">
        <v>43</v>
      </c>
      <c r="F353" s="35" t="s">
        <v>43</v>
      </c>
      <c r="G353" s="35" t="s">
        <v>43</v>
      </c>
      <c r="H353" s="35" t="s">
        <v>43</v>
      </c>
      <c r="I353" s="35" t="s">
        <v>43</v>
      </c>
      <c r="J353" s="35" t="s">
        <v>43</v>
      </c>
      <c r="K353" s="35" t="s">
        <v>43</v>
      </c>
      <c r="L353" s="35" t="s">
        <v>43</v>
      </c>
      <c r="M353" s="35" t="s">
        <v>43</v>
      </c>
      <c r="N353" s="35" t="s">
        <v>43</v>
      </c>
      <c r="O353" s="35" t="s">
        <v>43</v>
      </c>
      <c r="P353" s="35" t="s">
        <v>43</v>
      </c>
      <c r="Q353" s="35" t="s">
        <v>43</v>
      </c>
      <c r="R353" s="35" t="s">
        <v>43</v>
      </c>
      <c r="S353" s="35" t="s">
        <v>43</v>
      </c>
      <c r="T353" s="35" t="s">
        <v>43</v>
      </c>
      <c r="U353" s="35" t="s">
        <v>43</v>
      </c>
      <c r="V353" s="35" t="s">
        <v>43</v>
      </c>
      <c r="W353" s="35" t="s">
        <v>43</v>
      </c>
      <c r="X353" s="35" t="s">
        <v>43</v>
      </c>
      <c r="Y353" s="35" t="s">
        <v>43</v>
      </c>
      <c r="Z353" s="35" t="s">
        <v>43</v>
      </c>
      <c r="AA353" s="35" t="s">
        <v>43</v>
      </c>
      <c r="AB353" s="35" t="s">
        <v>43</v>
      </c>
      <c r="AE353" s="36" t="s">
        <v>43</v>
      </c>
      <c r="AF353" s="36" t="s">
        <v>43</v>
      </c>
      <c r="AG353" s="36" t="s">
        <v>43</v>
      </c>
      <c r="AH353" s="36" t="s">
        <v>43</v>
      </c>
      <c r="AI353" s="36" t="s">
        <v>43</v>
      </c>
      <c r="AJ353" s="36" t="s">
        <v>43</v>
      </c>
      <c r="AK353" s="36" t="s">
        <v>43</v>
      </c>
      <c r="AL353" s="36" t="s">
        <v>43</v>
      </c>
      <c r="AM353" s="36" t="s">
        <v>43</v>
      </c>
      <c r="AN353" s="36" t="s">
        <v>43</v>
      </c>
      <c r="AO353" s="36" t="s">
        <v>43</v>
      </c>
      <c r="AP353" s="36" t="s">
        <v>43</v>
      </c>
      <c r="AQ353" s="36" t="s">
        <v>43</v>
      </c>
      <c r="AR353" s="36" t="s">
        <v>43</v>
      </c>
      <c r="AS353" s="36" t="s">
        <v>43</v>
      </c>
      <c r="AT353" s="36" t="s">
        <v>43</v>
      </c>
      <c r="AU353" s="36" t="s">
        <v>43</v>
      </c>
      <c r="AV353" s="36" t="s">
        <v>43</v>
      </c>
      <c r="AW353" s="36" t="s">
        <v>43</v>
      </c>
      <c r="AX353" s="36" t="s">
        <v>43</v>
      </c>
      <c r="AY353" s="36" t="s">
        <v>43</v>
      </c>
      <c r="AZ353" s="36" t="s">
        <v>43</v>
      </c>
      <c r="BA353" s="36" t="s">
        <v>43</v>
      </c>
      <c r="BB353" s="36" t="s">
        <v>43</v>
      </c>
      <c r="BC353" s="28"/>
    </row>
    <row r="354" spans="1:55" ht="47.25" x14ac:dyDescent="0.25">
      <c r="A354" s="37" t="s">
        <v>582</v>
      </c>
      <c r="B354" s="44" t="s">
        <v>583</v>
      </c>
      <c r="C354" s="39" t="s">
        <v>40</v>
      </c>
      <c r="D354" s="35">
        <v>0</v>
      </c>
      <c r="E354" s="35">
        <v>0</v>
      </c>
      <c r="F354" s="35">
        <v>0</v>
      </c>
      <c r="G354" s="35">
        <v>0</v>
      </c>
      <c r="H354" s="35">
        <v>0</v>
      </c>
      <c r="I354" s="35">
        <v>0</v>
      </c>
      <c r="J354" s="35">
        <v>0</v>
      </c>
      <c r="K354" s="35">
        <v>0</v>
      </c>
      <c r="L354" s="35">
        <v>1460.2978614054095</v>
      </c>
      <c r="M354" s="35">
        <v>0</v>
      </c>
      <c r="N354" s="35">
        <v>0</v>
      </c>
      <c r="O354" s="35">
        <v>0</v>
      </c>
      <c r="P354" s="35">
        <v>0</v>
      </c>
      <c r="Q354" s="35">
        <v>0</v>
      </c>
      <c r="R354" s="35">
        <v>0</v>
      </c>
      <c r="S354" s="35">
        <v>0</v>
      </c>
      <c r="T354" s="35">
        <v>0</v>
      </c>
      <c r="U354" s="35">
        <v>0</v>
      </c>
      <c r="V354" s="35">
        <v>0</v>
      </c>
      <c r="W354" s="35">
        <v>0</v>
      </c>
      <c r="X354" s="35">
        <f>V354</f>
        <v>0</v>
      </c>
      <c r="Y354" s="35">
        <v>0</v>
      </c>
      <c r="Z354" s="35">
        <f>X354</f>
        <v>0</v>
      </c>
      <c r="AA354" s="35">
        <f>H354+J354+K354+M354+O354+Q354+S354+U354+W354+Y354</f>
        <v>0</v>
      </c>
      <c r="AB354" s="35">
        <f>H354+J354+L354+N354+P354+R354+T354+V354+X354+Z354</f>
        <v>1460.2978614054095</v>
      </c>
      <c r="AE354" s="36">
        <v>0</v>
      </c>
      <c r="AF354" s="36">
        <v>0</v>
      </c>
      <c r="AG354" s="36">
        <v>0</v>
      </c>
      <c r="AH354" s="36">
        <v>0</v>
      </c>
      <c r="AI354" s="36">
        <v>0</v>
      </c>
      <c r="AJ354" s="36">
        <v>0</v>
      </c>
      <c r="AK354" s="36">
        <v>0</v>
      </c>
      <c r="AL354" s="36">
        <v>0</v>
      </c>
      <c r="AM354" s="36">
        <v>0</v>
      </c>
      <c r="AN354" s="36">
        <v>0</v>
      </c>
      <c r="AO354" s="36">
        <v>0</v>
      </c>
      <c r="AP354" s="36">
        <v>0</v>
      </c>
      <c r="AQ354" s="36">
        <v>0</v>
      </c>
      <c r="AR354" s="36">
        <v>0</v>
      </c>
      <c r="AS354" s="36">
        <v>0</v>
      </c>
      <c r="AT354" s="36">
        <v>0</v>
      </c>
      <c r="AU354" s="36">
        <v>0</v>
      </c>
      <c r="AV354" s="36">
        <v>0</v>
      </c>
      <c r="AW354" s="36">
        <v>0</v>
      </c>
      <c r="AX354" s="36">
        <v>0</v>
      </c>
      <c r="AY354" s="36">
        <v>0</v>
      </c>
      <c r="AZ354" s="36">
        <v>0</v>
      </c>
      <c r="BA354" s="36">
        <v>0</v>
      </c>
      <c r="BB354" s="36">
        <v>0</v>
      </c>
      <c r="BC354" s="28"/>
    </row>
    <row r="355" spans="1:55" ht="31.5" customHeight="1" x14ac:dyDescent="0.25">
      <c r="A355" s="37" t="s">
        <v>584</v>
      </c>
      <c r="B355" s="44" t="s">
        <v>585</v>
      </c>
      <c r="C355" s="39" t="s">
        <v>40</v>
      </c>
      <c r="D355" s="35" t="s">
        <v>43</v>
      </c>
      <c r="E355" s="35" t="s">
        <v>43</v>
      </c>
      <c r="F355" s="35" t="s">
        <v>43</v>
      </c>
      <c r="G355" s="35" t="s">
        <v>43</v>
      </c>
      <c r="H355" s="35" t="s">
        <v>43</v>
      </c>
      <c r="I355" s="35" t="s">
        <v>43</v>
      </c>
      <c r="J355" s="35" t="s">
        <v>43</v>
      </c>
      <c r="K355" s="35" t="s">
        <v>43</v>
      </c>
      <c r="L355" s="35" t="s">
        <v>43</v>
      </c>
      <c r="M355" s="35" t="s">
        <v>43</v>
      </c>
      <c r="N355" s="35" t="s">
        <v>43</v>
      </c>
      <c r="O355" s="35" t="s">
        <v>43</v>
      </c>
      <c r="P355" s="35" t="s">
        <v>43</v>
      </c>
      <c r="Q355" s="35" t="s">
        <v>43</v>
      </c>
      <c r="R355" s="35" t="s">
        <v>43</v>
      </c>
      <c r="S355" s="35" t="s">
        <v>43</v>
      </c>
      <c r="T355" s="35" t="s">
        <v>43</v>
      </c>
      <c r="U355" s="35" t="s">
        <v>43</v>
      </c>
      <c r="V355" s="35" t="s">
        <v>43</v>
      </c>
      <c r="W355" s="35" t="s">
        <v>43</v>
      </c>
      <c r="X355" s="35" t="s">
        <v>43</v>
      </c>
      <c r="Y355" s="35" t="s">
        <v>43</v>
      </c>
      <c r="Z355" s="35" t="s">
        <v>43</v>
      </c>
      <c r="AA355" s="35" t="s">
        <v>43</v>
      </c>
      <c r="AB355" s="35" t="s">
        <v>43</v>
      </c>
      <c r="AE355" s="36" t="s">
        <v>43</v>
      </c>
      <c r="AF355" s="36" t="s">
        <v>43</v>
      </c>
      <c r="AG355" s="36" t="s">
        <v>43</v>
      </c>
      <c r="AH355" s="36" t="s">
        <v>43</v>
      </c>
      <c r="AI355" s="36" t="s">
        <v>43</v>
      </c>
      <c r="AJ355" s="36" t="s">
        <v>43</v>
      </c>
      <c r="AK355" s="36" t="s">
        <v>43</v>
      </c>
      <c r="AL355" s="36" t="s">
        <v>43</v>
      </c>
      <c r="AM355" s="36" t="s">
        <v>43</v>
      </c>
      <c r="AN355" s="36" t="s">
        <v>43</v>
      </c>
      <c r="AO355" s="36" t="s">
        <v>43</v>
      </c>
      <c r="AP355" s="36" t="s">
        <v>43</v>
      </c>
      <c r="AQ355" s="36" t="s">
        <v>43</v>
      </c>
      <c r="AR355" s="36" t="s">
        <v>43</v>
      </c>
      <c r="AS355" s="36" t="s">
        <v>43</v>
      </c>
      <c r="AT355" s="36" t="s">
        <v>43</v>
      </c>
      <c r="AU355" s="36" t="s">
        <v>43</v>
      </c>
      <c r="AV355" s="36" t="s">
        <v>43</v>
      </c>
      <c r="AW355" s="36" t="s">
        <v>43</v>
      </c>
      <c r="AX355" s="36" t="s">
        <v>43</v>
      </c>
      <c r="AY355" s="36" t="s">
        <v>43</v>
      </c>
      <c r="AZ355" s="36" t="s">
        <v>43</v>
      </c>
      <c r="BA355" s="36" t="s">
        <v>43</v>
      </c>
      <c r="BB355" s="36" t="s">
        <v>43</v>
      </c>
      <c r="BC355" s="28"/>
    </row>
    <row r="356" spans="1:55" s="17" customFormat="1" ht="15.75" customHeight="1" x14ac:dyDescent="0.25">
      <c r="A356" s="32" t="s">
        <v>586</v>
      </c>
      <c r="B356" s="33" t="s">
        <v>587</v>
      </c>
      <c r="C356" s="34" t="s">
        <v>43</v>
      </c>
      <c r="D356" s="35" t="s">
        <v>43</v>
      </c>
      <c r="E356" s="35" t="s">
        <v>43</v>
      </c>
      <c r="F356" s="35" t="s">
        <v>43</v>
      </c>
      <c r="G356" s="35" t="s">
        <v>43</v>
      </c>
      <c r="H356" s="35" t="s">
        <v>43</v>
      </c>
      <c r="I356" s="35" t="s">
        <v>43</v>
      </c>
      <c r="J356" s="35" t="s">
        <v>43</v>
      </c>
      <c r="K356" s="35" t="s">
        <v>43</v>
      </c>
      <c r="L356" s="35" t="s">
        <v>43</v>
      </c>
      <c r="M356" s="35" t="s">
        <v>43</v>
      </c>
      <c r="N356" s="35" t="s">
        <v>43</v>
      </c>
      <c r="O356" s="35" t="s">
        <v>43</v>
      </c>
      <c r="P356" s="35" t="s">
        <v>43</v>
      </c>
      <c r="Q356" s="35" t="s">
        <v>43</v>
      </c>
      <c r="R356" s="35" t="s">
        <v>43</v>
      </c>
      <c r="S356" s="35" t="s">
        <v>43</v>
      </c>
      <c r="T356" s="35" t="s">
        <v>43</v>
      </c>
      <c r="U356" s="35" t="s">
        <v>43</v>
      </c>
      <c r="V356" s="35" t="s">
        <v>43</v>
      </c>
      <c r="W356" s="35" t="s">
        <v>43</v>
      </c>
      <c r="X356" s="35" t="s">
        <v>43</v>
      </c>
      <c r="Y356" s="35" t="s">
        <v>43</v>
      </c>
      <c r="Z356" s="35" t="s">
        <v>43</v>
      </c>
      <c r="AA356" s="35" t="s">
        <v>43</v>
      </c>
      <c r="AB356" s="35" t="s">
        <v>43</v>
      </c>
      <c r="AD356" s="18"/>
      <c r="AE356" s="36" t="s">
        <v>43</v>
      </c>
      <c r="AF356" s="36" t="s">
        <v>43</v>
      </c>
      <c r="AG356" s="36" t="s">
        <v>43</v>
      </c>
      <c r="AH356" s="36" t="s">
        <v>43</v>
      </c>
      <c r="AI356" s="36" t="s">
        <v>43</v>
      </c>
      <c r="AJ356" s="36" t="s">
        <v>43</v>
      </c>
      <c r="AK356" s="36" t="s">
        <v>43</v>
      </c>
      <c r="AL356" s="36" t="s">
        <v>43</v>
      </c>
      <c r="AM356" s="36" t="s">
        <v>43</v>
      </c>
      <c r="AN356" s="36" t="s">
        <v>43</v>
      </c>
      <c r="AO356" s="36" t="s">
        <v>43</v>
      </c>
      <c r="AP356" s="36" t="s">
        <v>43</v>
      </c>
      <c r="AQ356" s="36" t="s">
        <v>43</v>
      </c>
      <c r="AR356" s="36" t="s">
        <v>43</v>
      </c>
      <c r="AS356" s="36" t="s">
        <v>43</v>
      </c>
      <c r="AT356" s="36" t="s">
        <v>43</v>
      </c>
      <c r="AU356" s="36" t="s">
        <v>43</v>
      </c>
      <c r="AV356" s="36" t="s">
        <v>43</v>
      </c>
      <c r="AW356" s="36" t="s">
        <v>43</v>
      </c>
      <c r="AX356" s="36" t="s">
        <v>43</v>
      </c>
      <c r="AY356" s="36" t="s">
        <v>43</v>
      </c>
      <c r="AZ356" s="36" t="s">
        <v>43</v>
      </c>
      <c r="BA356" s="36" t="s">
        <v>43</v>
      </c>
      <c r="BB356" s="36" t="s">
        <v>43</v>
      </c>
      <c r="BC356" s="28"/>
    </row>
    <row r="357" spans="1:55" ht="18" customHeight="1" x14ac:dyDescent="0.25">
      <c r="A357" s="37" t="s">
        <v>588</v>
      </c>
      <c r="B357" s="44" t="s">
        <v>589</v>
      </c>
      <c r="C357" s="39" t="s">
        <v>519</v>
      </c>
      <c r="D357" s="35" t="s">
        <v>43</v>
      </c>
      <c r="E357" s="35" t="s">
        <v>43</v>
      </c>
      <c r="F357" s="35" t="s">
        <v>43</v>
      </c>
      <c r="G357" s="35" t="s">
        <v>43</v>
      </c>
      <c r="H357" s="35" t="s">
        <v>43</v>
      </c>
      <c r="I357" s="35" t="s">
        <v>43</v>
      </c>
      <c r="J357" s="35" t="s">
        <v>43</v>
      </c>
      <c r="K357" s="35" t="s">
        <v>43</v>
      </c>
      <c r="L357" s="35" t="s">
        <v>43</v>
      </c>
      <c r="M357" s="35" t="s">
        <v>43</v>
      </c>
      <c r="N357" s="35" t="s">
        <v>43</v>
      </c>
      <c r="O357" s="35" t="s">
        <v>43</v>
      </c>
      <c r="P357" s="35" t="s">
        <v>43</v>
      </c>
      <c r="Q357" s="35" t="s">
        <v>43</v>
      </c>
      <c r="R357" s="35" t="s">
        <v>43</v>
      </c>
      <c r="S357" s="35" t="s">
        <v>43</v>
      </c>
      <c r="T357" s="35" t="s">
        <v>43</v>
      </c>
      <c r="U357" s="35" t="s">
        <v>43</v>
      </c>
      <c r="V357" s="35" t="s">
        <v>43</v>
      </c>
      <c r="W357" s="35" t="s">
        <v>43</v>
      </c>
      <c r="X357" s="35" t="s">
        <v>43</v>
      </c>
      <c r="Y357" s="35" t="s">
        <v>43</v>
      </c>
      <c r="Z357" s="35" t="s">
        <v>43</v>
      </c>
      <c r="AA357" s="35" t="s">
        <v>43</v>
      </c>
      <c r="AB357" s="35" t="s">
        <v>43</v>
      </c>
      <c r="AE357" s="36" t="s">
        <v>43</v>
      </c>
      <c r="AF357" s="36" t="s">
        <v>43</v>
      </c>
      <c r="AG357" s="36" t="s">
        <v>43</v>
      </c>
      <c r="AH357" s="36" t="s">
        <v>43</v>
      </c>
      <c r="AI357" s="36" t="s">
        <v>43</v>
      </c>
      <c r="AJ357" s="36" t="s">
        <v>43</v>
      </c>
      <c r="AK357" s="36" t="s">
        <v>43</v>
      </c>
      <c r="AL357" s="36" t="s">
        <v>43</v>
      </c>
      <c r="AM357" s="36" t="s">
        <v>43</v>
      </c>
      <c r="AN357" s="36" t="s">
        <v>43</v>
      </c>
      <c r="AO357" s="36" t="s">
        <v>43</v>
      </c>
      <c r="AP357" s="36" t="s">
        <v>43</v>
      </c>
      <c r="AQ357" s="36" t="s">
        <v>43</v>
      </c>
      <c r="AR357" s="36" t="s">
        <v>43</v>
      </c>
      <c r="AS357" s="36" t="s">
        <v>43</v>
      </c>
      <c r="AT357" s="36" t="s">
        <v>43</v>
      </c>
      <c r="AU357" s="36" t="s">
        <v>43</v>
      </c>
      <c r="AV357" s="36" t="s">
        <v>43</v>
      </c>
      <c r="AW357" s="36" t="s">
        <v>43</v>
      </c>
      <c r="AX357" s="36" t="s">
        <v>43</v>
      </c>
      <c r="AY357" s="36" t="s">
        <v>43</v>
      </c>
      <c r="AZ357" s="36" t="s">
        <v>43</v>
      </c>
      <c r="BA357" s="36" t="s">
        <v>43</v>
      </c>
      <c r="BB357" s="36" t="s">
        <v>43</v>
      </c>
      <c r="BC357" s="28"/>
    </row>
    <row r="358" spans="1:55" ht="47.25" customHeight="1" x14ac:dyDescent="0.25">
      <c r="A358" s="37" t="s">
        <v>590</v>
      </c>
      <c r="B358" s="43" t="s">
        <v>591</v>
      </c>
      <c r="C358" s="39" t="s">
        <v>519</v>
      </c>
      <c r="D358" s="35" t="s">
        <v>43</v>
      </c>
      <c r="E358" s="35" t="s">
        <v>43</v>
      </c>
      <c r="F358" s="35" t="s">
        <v>43</v>
      </c>
      <c r="G358" s="35" t="s">
        <v>43</v>
      </c>
      <c r="H358" s="35" t="s">
        <v>43</v>
      </c>
      <c r="I358" s="35" t="s">
        <v>43</v>
      </c>
      <c r="J358" s="35" t="s">
        <v>43</v>
      </c>
      <c r="K358" s="35" t="s">
        <v>43</v>
      </c>
      <c r="L358" s="35" t="s">
        <v>43</v>
      </c>
      <c r="M358" s="35" t="s">
        <v>43</v>
      </c>
      <c r="N358" s="35" t="s">
        <v>43</v>
      </c>
      <c r="O358" s="35" t="s">
        <v>43</v>
      </c>
      <c r="P358" s="35" t="s">
        <v>43</v>
      </c>
      <c r="Q358" s="35" t="s">
        <v>43</v>
      </c>
      <c r="R358" s="35" t="s">
        <v>43</v>
      </c>
      <c r="S358" s="35" t="s">
        <v>43</v>
      </c>
      <c r="T358" s="35" t="s">
        <v>43</v>
      </c>
      <c r="U358" s="35" t="s">
        <v>43</v>
      </c>
      <c r="V358" s="35" t="s">
        <v>43</v>
      </c>
      <c r="W358" s="35" t="s">
        <v>43</v>
      </c>
      <c r="X358" s="35" t="s">
        <v>43</v>
      </c>
      <c r="Y358" s="35" t="s">
        <v>43</v>
      </c>
      <c r="Z358" s="35" t="s">
        <v>43</v>
      </c>
      <c r="AA358" s="35" t="s">
        <v>43</v>
      </c>
      <c r="AB358" s="35" t="s">
        <v>43</v>
      </c>
      <c r="AE358" s="36" t="s">
        <v>43</v>
      </c>
      <c r="AF358" s="36" t="s">
        <v>43</v>
      </c>
      <c r="AG358" s="36" t="s">
        <v>43</v>
      </c>
      <c r="AH358" s="36" t="s">
        <v>43</v>
      </c>
      <c r="AI358" s="36" t="s">
        <v>43</v>
      </c>
      <c r="AJ358" s="36" t="s">
        <v>43</v>
      </c>
      <c r="AK358" s="36" t="s">
        <v>43</v>
      </c>
      <c r="AL358" s="36" t="s">
        <v>43</v>
      </c>
      <c r="AM358" s="36" t="s">
        <v>43</v>
      </c>
      <c r="AN358" s="36" t="s">
        <v>43</v>
      </c>
      <c r="AO358" s="36" t="s">
        <v>43</v>
      </c>
      <c r="AP358" s="36" t="s">
        <v>43</v>
      </c>
      <c r="AQ358" s="36" t="s">
        <v>43</v>
      </c>
      <c r="AR358" s="36" t="s">
        <v>43</v>
      </c>
      <c r="AS358" s="36" t="s">
        <v>43</v>
      </c>
      <c r="AT358" s="36" t="s">
        <v>43</v>
      </c>
      <c r="AU358" s="36" t="s">
        <v>43</v>
      </c>
      <c r="AV358" s="36" t="s">
        <v>43</v>
      </c>
      <c r="AW358" s="36" t="s">
        <v>43</v>
      </c>
      <c r="AX358" s="36" t="s">
        <v>43</v>
      </c>
      <c r="AY358" s="36" t="s">
        <v>43</v>
      </c>
      <c r="AZ358" s="36" t="s">
        <v>43</v>
      </c>
      <c r="BA358" s="36" t="s">
        <v>43</v>
      </c>
      <c r="BB358" s="36" t="s">
        <v>43</v>
      </c>
      <c r="BC358" s="28"/>
    </row>
    <row r="359" spans="1:55" ht="47.25" customHeight="1" x14ac:dyDescent="0.25">
      <c r="A359" s="37" t="s">
        <v>592</v>
      </c>
      <c r="B359" s="43" t="s">
        <v>593</v>
      </c>
      <c r="C359" s="39" t="s">
        <v>519</v>
      </c>
      <c r="D359" s="35" t="s">
        <v>43</v>
      </c>
      <c r="E359" s="35" t="s">
        <v>43</v>
      </c>
      <c r="F359" s="35" t="s">
        <v>43</v>
      </c>
      <c r="G359" s="35" t="s">
        <v>43</v>
      </c>
      <c r="H359" s="35" t="s">
        <v>43</v>
      </c>
      <c r="I359" s="35" t="s">
        <v>43</v>
      </c>
      <c r="J359" s="35" t="s">
        <v>43</v>
      </c>
      <c r="K359" s="35" t="s">
        <v>43</v>
      </c>
      <c r="L359" s="35" t="s">
        <v>43</v>
      </c>
      <c r="M359" s="35" t="s">
        <v>43</v>
      </c>
      <c r="N359" s="35" t="s">
        <v>43</v>
      </c>
      <c r="O359" s="35" t="s">
        <v>43</v>
      </c>
      <c r="P359" s="35" t="s">
        <v>43</v>
      </c>
      <c r="Q359" s="35" t="s">
        <v>43</v>
      </c>
      <c r="R359" s="35" t="s">
        <v>43</v>
      </c>
      <c r="S359" s="35" t="s">
        <v>43</v>
      </c>
      <c r="T359" s="35" t="s">
        <v>43</v>
      </c>
      <c r="U359" s="35" t="s">
        <v>43</v>
      </c>
      <c r="V359" s="35" t="s">
        <v>43</v>
      </c>
      <c r="W359" s="35" t="s">
        <v>43</v>
      </c>
      <c r="X359" s="35" t="s">
        <v>43</v>
      </c>
      <c r="Y359" s="35" t="s">
        <v>43</v>
      </c>
      <c r="Z359" s="35" t="s">
        <v>43</v>
      </c>
      <c r="AA359" s="35" t="s">
        <v>43</v>
      </c>
      <c r="AB359" s="35" t="s">
        <v>43</v>
      </c>
      <c r="AE359" s="36" t="s">
        <v>43</v>
      </c>
      <c r="AF359" s="36" t="s">
        <v>43</v>
      </c>
      <c r="AG359" s="36" t="s">
        <v>43</v>
      </c>
      <c r="AH359" s="36" t="s">
        <v>43</v>
      </c>
      <c r="AI359" s="36" t="s">
        <v>43</v>
      </c>
      <c r="AJ359" s="36" t="s">
        <v>43</v>
      </c>
      <c r="AK359" s="36" t="s">
        <v>43</v>
      </c>
      <c r="AL359" s="36" t="s">
        <v>43</v>
      </c>
      <c r="AM359" s="36" t="s">
        <v>43</v>
      </c>
      <c r="AN359" s="36" t="s">
        <v>43</v>
      </c>
      <c r="AO359" s="36" t="s">
        <v>43</v>
      </c>
      <c r="AP359" s="36" t="s">
        <v>43</v>
      </c>
      <c r="AQ359" s="36" t="s">
        <v>43</v>
      </c>
      <c r="AR359" s="36" t="s">
        <v>43</v>
      </c>
      <c r="AS359" s="36" t="s">
        <v>43</v>
      </c>
      <c r="AT359" s="36" t="s">
        <v>43</v>
      </c>
      <c r="AU359" s="36" t="s">
        <v>43</v>
      </c>
      <c r="AV359" s="36" t="s">
        <v>43</v>
      </c>
      <c r="AW359" s="36" t="s">
        <v>43</v>
      </c>
      <c r="AX359" s="36" t="s">
        <v>43</v>
      </c>
      <c r="AY359" s="36" t="s">
        <v>43</v>
      </c>
      <c r="AZ359" s="36" t="s">
        <v>43</v>
      </c>
      <c r="BA359" s="36" t="s">
        <v>43</v>
      </c>
      <c r="BB359" s="36" t="s">
        <v>43</v>
      </c>
      <c r="BC359" s="28"/>
    </row>
    <row r="360" spans="1:55" ht="31.5" customHeight="1" x14ac:dyDescent="0.25">
      <c r="A360" s="37" t="s">
        <v>594</v>
      </c>
      <c r="B360" s="43" t="s">
        <v>595</v>
      </c>
      <c r="C360" s="39" t="s">
        <v>519</v>
      </c>
      <c r="D360" s="35" t="s">
        <v>43</v>
      </c>
      <c r="E360" s="35" t="s">
        <v>43</v>
      </c>
      <c r="F360" s="35" t="s">
        <v>43</v>
      </c>
      <c r="G360" s="35" t="s">
        <v>43</v>
      </c>
      <c r="H360" s="35" t="s">
        <v>43</v>
      </c>
      <c r="I360" s="35" t="s">
        <v>43</v>
      </c>
      <c r="J360" s="35" t="s">
        <v>43</v>
      </c>
      <c r="K360" s="35" t="s">
        <v>43</v>
      </c>
      <c r="L360" s="35" t="s">
        <v>43</v>
      </c>
      <c r="M360" s="35" t="s">
        <v>43</v>
      </c>
      <c r="N360" s="35" t="s">
        <v>43</v>
      </c>
      <c r="O360" s="35" t="s">
        <v>43</v>
      </c>
      <c r="P360" s="35" t="s">
        <v>43</v>
      </c>
      <c r="Q360" s="35" t="s">
        <v>43</v>
      </c>
      <c r="R360" s="35" t="s">
        <v>43</v>
      </c>
      <c r="S360" s="35" t="s">
        <v>43</v>
      </c>
      <c r="T360" s="35" t="s">
        <v>43</v>
      </c>
      <c r="U360" s="35" t="s">
        <v>43</v>
      </c>
      <c r="V360" s="35" t="s">
        <v>43</v>
      </c>
      <c r="W360" s="35" t="s">
        <v>43</v>
      </c>
      <c r="X360" s="35" t="s">
        <v>43</v>
      </c>
      <c r="Y360" s="35" t="s">
        <v>43</v>
      </c>
      <c r="Z360" s="35" t="s">
        <v>43</v>
      </c>
      <c r="AA360" s="35" t="s">
        <v>43</v>
      </c>
      <c r="AB360" s="35" t="s">
        <v>43</v>
      </c>
      <c r="AE360" s="36" t="s">
        <v>43</v>
      </c>
      <c r="AF360" s="36" t="s">
        <v>43</v>
      </c>
      <c r="AG360" s="36" t="s">
        <v>43</v>
      </c>
      <c r="AH360" s="36" t="s">
        <v>43</v>
      </c>
      <c r="AI360" s="36" t="s">
        <v>43</v>
      </c>
      <c r="AJ360" s="36" t="s">
        <v>43</v>
      </c>
      <c r="AK360" s="36" t="s">
        <v>43</v>
      </c>
      <c r="AL360" s="36" t="s">
        <v>43</v>
      </c>
      <c r="AM360" s="36" t="s">
        <v>43</v>
      </c>
      <c r="AN360" s="36" t="s">
        <v>43</v>
      </c>
      <c r="AO360" s="36" t="s">
        <v>43</v>
      </c>
      <c r="AP360" s="36" t="s">
        <v>43</v>
      </c>
      <c r="AQ360" s="36" t="s">
        <v>43</v>
      </c>
      <c r="AR360" s="36" t="s">
        <v>43</v>
      </c>
      <c r="AS360" s="36" t="s">
        <v>43</v>
      </c>
      <c r="AT360" s="36" t="s">
        <v>43</v>
      </c>
      <c r="AU360" s="36" t="s">
        <v>43</v>
      </c>
      <c r="AV360" s="36" t="s">
        <v>43</v>
      </c>
      <c r="AW360" s="36" t="s">
        <v>43</v>
      </c>
      <c r="AX360" s="36" t="s">
        <v>43</v>
      </c>
      <c r="AY360" s="36" t="s">
        <v>43</v>
      </c>
      <c r="AZ360" s="36" t="s">
        <v>43</v>
      </c>
      <c r="BA360" s="36" t="s">
        <v>43</v>
      </c>
      <c r="BB360" s="36" t="s">
        <v>43</v>
      </c>
      <c r="BC360" s="28"/>
    </row>
    <row r="361" spans="1:55" ht="15.75" customHeight="1" x14ac:dyDescent="0.25">
      <c r="A361" s="37" t="s">
        <v>596</v>
      </c>
      <c r="B361" s="44" t="s">
        <v>597</v>
      </c>
      <c r="C361" s="39" t="s">
        <v>529</v>
      </c>
      <c r="D361" s="35" t="s">
        <v>43</v>
      </c>
      <c r="E361" s="35" t="s">
        <v>43</v>
      </c>
      <c r="F361" s="35" t="s">
        <v>43</v>
      </c>
      <c r="G361" s="35" t="s">
        <v>43</v>
      </c>
      <c r="H361" s="35" t="s">
        <v>43</v>
      </c>
      <c r="I361" s="35" t="s">
        <v>43</v>
      </c>
      <c r="J361" s="35" t="s">
        <v>43</v>
      </c>
      <c r="K361" s="35" t="s">
        <v>43</v>
      </c>
      <c r="L361" s="35" t="s">
        <v>43</v>
      </c>
      <c r="M361" s="35" t="s">
        <v>43</v>
      </c>
      <c r="N361" s="35" t="s">
        <v>43</v>
      </c>
      <c r="O361" s="35" t="s">
        <v>43</v>
      </c>
      <c r="P361" s="35" t="s">
        <v>43</v>
      </c>
      <c r="Q361" s="35" t="s">
        <v>43</v>
      </c>
      <c r="R361" s="35" t="s">
        <v>43</v>
      </c>
      <c r="S361" s="35" t="s">
        <v>43</v>
      </c>
      <c r="T361" s="35" t="s">
        <v>43</v>
      </c>
      <c r="U361" s="35" t="s">
        <v>43</v>
      </c>
      <c r="V361" s="35" t="s">
        <v>43</v>
      </c>
      <c r="W361" s="35" t="s">
        <v>43</v>
      </c>
      <c r="X361" s="35" t="s">
        <v>43</v>
      </c>
      <c r="Y361" s="35" t="s">
        <v>43</v>
      </c>
      <c r="Z361" s="35" t="s">
        <v>43</v>
      </c>
      <c r="AA361" s="35" t="s">
        <v>43</v>
      </c>
      <c r="AB361" s="35" t="s">
        <v>43</v>
      </c>
      <c r="AE361" s="36" t="s">
        <v>43</v>
      </c>
      <c r="AF361" s="36" t="s">
        <v>43</v>
      </c>
      <c r="AG361" s="36" t="s">
        <v>43</v>
      </c>
      <c r="AH361" s="36" t="s">
        <v>43</v>
      </c>
      <c r="AI361" s="36" t="s">
        <v>43</v>
      </c>
      <c r="AJ361" s="36" t="s">
        <v>43</v>
      </c>
      <c r="AK361" s="36" t="s">
        <v>43</v>
      </c>
      <c r="AL361" s="36" t="s">
        <v>43</v>
      </c>
      <c r="AM361" s="36" t="s">
        <v>43</v>
      </c>
      <c r="AN361" s="36" t="s">
        <v>43</v>
      </c>
      <c r="AO361" s="36" t="s">
        <v>43</v>
      </c>
      <c r="AP361" s="36" t="s">
        <v>43</v>
      </c>
      <c r="AQ361" s="36" t="s">
        <v>43</v>
      </c>
      <c r="AR361" s="36" t="s">
        <v>43</v>
      </c>
      <c r="AS361" s="36" t="s">
        <v>43</v>
      </c>
      <c r="AT361" s="36" t="s">
        <v>43</v>
      </c>
      <c r="AU361" s="36" t="s">
        <v>43</v>
      </c>
      <c r="AV361" s="36" t="s">
        <v>43</v>
      </c>
      <c r="AW361" s="36" t="s">
        <v>43</v>
      </c>
      <c r="AX361" s="36" t="s">
        <v>43</v>
      </c>
      <c r="AY361" s="36" t="s">
        <v>43</v>
      </c>
      <c r="AZ361" s="36" t="s">
        <v>43</v>
      </c>
      <c r="BA361" s="36" t="s">
        <v>43</v>
      </c>
      <c r="BB361" s="36" t="s">
        <v>43</v>
      </c>
      <c r="BC361" s="28"/>
    </row>
    <row r="362" spans="1:55" ht="31.5" customHeight="1" x14ac:dyDescent="0.25">
      <c r="A362" s="37" t="s">
        <v>598</v>
      </c>
      <c r="B362" s="43" t="s">
        <v>599</v>
      </c>
      <c r="C362" s="39" t="s">
        <v>529</v>
      </c>
      <c r="D362" s="35" t="s">
        <v>43</v>
      </c>
      <c r="E362" s="35" t="s">
        <v>43</v>
      </c>
      <c r="F362" s="35" t="s">
        <v>43</v>
      </c>
      <c r="G362" s="35" t="s">
        <v>43</v>
      </c>
      <c r="H362" s="35" t="s">
        <v>43</v>
      </c>
      <c r="I362" s="35" t="s">
        <v>43</v>
      </c>
      <c r="J362" s="35" t="s">
        <v>43</v>
      </c>
      <c r="K362" s="35" t="s">
        <v>43</v>
      </c>
      <c r="L362" s="35" t="s">
        <v>43</v>
      </c>
      <c r="M362" s="35" t="s">
        <v>43</v>
      </c>
      <c r="N362" s="35" t="s">
        <v>43</v>
      </c>
      <c r="O362" s="35" t="s">
        <v>43</v>
      </c>
      <c r="P362" s="35" t="s">
        <v>43</v>
      </c>
      <c r="Q362" s="35" t="s">
        <v>43</v>
      </c>
      <c r="R362" s="35" t="s">
        <v>43</v>
      </c>
      <c r="S362" s="35" t="s">
        <v>43</v>
      </c>
      <c r="T362" s="35" t="s">
        <v>43</v>
      </c>
      <c r="U362" s="35" t="s">
        <v>43</v>
      </c>
      <c r="V362" s="35" t="s">
        <v>43</v>
      </c>
      <c r="W362" s="35" t="s">
        <v>43</v>
      </c>
      <c r="X362" s="35" t="s">
        <v>43</v>
      </c>
      <c r="Y362" s="35" t="s">
        <v>43</v>
      </c>
      <c r="Z362" s="35" t="s">
        <v>43</v>
      </c>
      <c r="AA362" s="35" t="s">
        <v>43</v>
      </c>
      <c r="AB362" s="35" t="s">
        <v>43</v>
      </c>
      <c r="AE362" s="36" t="s">
        <v>43</v>
      </c>
      <c r="AF362" s="36" t="s">
        <v>43</v>
      </c>
      <c r="AG362" s="36" t="s">
        <v>43</v>
      </c>
      <c r="AH362" s="36" t="s">
        <v>43</v>
      </c>
      <c r="AI362" s="36" t="s">
        <v>43</v>
      </c>
      <c r="AJ362" s="36" t="s">
        <v>43</v>
      </c>
      <c r="AK362" s="36" t="s">
        <v>43</v>
      </c>
      <c r="AL362" s="36" t="s">
        <v>43</v>
      </c>
      <c r="AM362" s="36" t="s">
        <v>43</v>
      </c>
      <c r="AN362" s="36" t="s">
        <v>43</v>
      </c>
      <c r="AO362" s="36" t="s">
        <v>43</v>
      </c>
      <c r="AP362" s="36" t="s">
        <v>43</v>
      </c>
      <c r="AQ362" s="36" t="s">
        <v>43</v>
      </c>
      <c r="AR362" s="36" t="s">
        <v>43</v>
      </c>
      <c r="AS362" s="36" t="s">
        <v>43</v>
      </c>
      <c r="AT362" s="36" t="s">
        <v>43</v>
      </c>
      <c r="AU362" s="36" t="s">
        <v>43</v>
      </c>
      <c r="AV362" s="36" t="s">
        <v>43</v>
      </c>
      <c r="AW362" s="36" t="s">
        <v>43</v>
      </c>
      <c r="AX362" s="36" t="s">
        <v>43</v>
      </c>
      <c r="AY362" s="36" t="s">
        <v>43</v>
      </c>
      <c r="AZ362" s="36" t="s">
        <v>43</v>
      </c>
      <c r="BA362" s="36" t="s">
        <v>43</v>
      </c>
      <c r="BB362" s="36" t="s">
        <v>43</v>
      </c>
      <c r="BC362" s="28"/>
    </row>
    <row r="363" spans="1:55" ht="15.75" customHeight="1" x14ac:dyDescent="0.25">
      <c r="A363" s="37" t="s">
        <v>600</v>
      </c>
      <c r="B363" s="43" t="s">
        <v>601</v>
      </c>
      <c r="C363" s="39" t="s">
        <v>529</v>
      </c>
      <c r="D363" s="35" t="s">
        <v>43</v>
      </c>
      <c r="E363" s="35" t="s">
        <v>43</v>
      </c>
      <c r="F363" s="35" t="s">
        <v>43</v>
      </c>
      <c r="G363" s="35" t="s">
        <v>43</v>
      </c>
      <c r="H363" s="35" t="s">
        <v>43</v>
      </c>
      <c r="I363" s="35" t="s">
        <v>43</v>
      </c>
      <c r="J363" s="35" t="s">
        <v>43</v>
      </c>
      <c r="K363" s="35" t="s">
        <v>43</v>
      </c>
      <c r="L363" s="35" t="s">
        <v>43</v>
      </c>
      <c r="M363" s="35" t="s">
        <v>43</v>
      </c>
      <c r="N363" s="35" t="s">
        <v>43</v>
      </c>
      <c r="O363" s="35" t="s">
        <v>43</v>
      </c>
      <c r="P363" s="35" t="s">
        <v>43</v>
      </c>
      <c r="Q363" s="35" t="s">
        <v>43</v>
      </c>
      <c r="R363" s="35" t="s">
        <v>43</v>
      </c>
      <c r="S363" s="35" t="s">
        <v>43</v>
      </c>
      <c r="T363" s="35" t="s">
        <v>43</v>
      </c>
      <c r="U363" s="35" t="s">
        <v>43</v>
      </c>
      <c r="V363" s="35" t="s">
        <v>43</v>
      </c>
      <c r="W363" s="35" t="s">
        <v>43</v>
      </c>
      <c r="X363" s="35" t="s">
        <v>43</v>
      </c>
      <c r="Y363" s="35" t="s">
        <v>43</v>
      </c>
      <c r="Z363" s="35" t="s">
        <v>43</v>
      </c>
      <c r="AA363" s="35" t="s">
        <v>43</v>
      </c>
      <c r="AB363" s="35" t="s">
        <v>43</v>
      </c>
      <c r="AE363" s="36" t="s">
        <v>43</v>
      </c>
      <c r="AF363" s="36" t="s">
        <v>43</v>
      </c>
      <c r="AG363" s="36" t="s">
        <v>43</v>
      </c>
      <c r="AH363" s="36" t="s">
        <v>43</v>
      </c>
      <c r="AI363" s="36" t="s">
        <v>43</v>
      </c>
      <c r="AJ363" s="36" t="s">
        <v>43</v>
      </c>
      <c r="AK363" s="36" t="s">
        <v>43</v>
      </c>
      <c r="AL363" s="36" t="s">
        <v>43</v>
      </c>
      <c r="AM363" s="36" t="s">
        <v>43</v>
      </c>
      <c r="AN363" s="36" t="s">
        <v>43</v>
      </c>
      <c r="AO363" s="36" t="s">
        <v>43</v>
      </c>
      <c r="AP363" s="36" t="s">
        <v>43</v>
      </c>
      <c r="AQ363" s="36" t="s">
        <v>43</v>
      </c>
      <c r="AR363" s="36" t="s">
        <v>43</v>
      </c>
      <c r="AS363" s="36" t="s">
        <v>43</v>
      </c>
      <c r="AT363" s="36" t="s">
        <v>43</v>
      </c>
      <c r="AU363" s="36" t="s">
        <v>43</v>
      </c>
      <c r="AV363" s="36" t="s">
        <v>43</v>
      </c>
      <c r="AW363" s="36" t="s">
        <v>43</v>
      </c>
      <c r="AX363" s="36" t="s">
        <v>43</v>
      </c>
      <c r="AY363" s="36" t="s">
        <v>43</v>
      </c>
      <c r="AZ363" s="36" t="s">
        <v>43</v>
      </c>
      <c r="BA363" s="36" t="s">
        <v>43</v>
      </c>
      <c r="BB363" s="36" t="s">
        <v>43</v>
      </c>
      <c r="BC363" s="28"/>
    </row>
    <row r="364" spans="1:55" ht="31.5" customHeight="1" x14ac:dyDescent="0.25">
      <c r="A364" s="37" t="s">
        <v>602</v>
      </c>
      <c r="B364" s="44" t="s">
        <v>603</v>
      </c>
      <c r="C364" s="39" t="s">
        <v>40</v>
      </c>
      <c r="D364" s="35" t="s">
        <v>43</v>
      </c>
      <c r="E364" s="35" t="s">
        <v>43</v>
      </c>
      <c r="F364" s="35" t="s">
        <v>43</v>
      </c>
      <c r="G364" s="35" t="s">
        <v>43</v>
      </c>
      <c r="H364" s="35" t="s">
        <v>43</v>
      </c>
      <c r="I364" s="35" t="s">
        <v>43</v>
      </c>
      <c r="J364" s="35" t="s">
        <v>43</v>
      </c>
      <c r="K364" s="35" t="s">
        <v>43</v>
      </c>
      <c r="L364" s="35" t="s">
        <v>43</v>
      </c>
      <c r="M364" s="35" t="s">
        <v>43</v>
      </c>
      <c r="N364" s="35" t="s">
        <v>43</v>
      </c>
      <c r="O364" s="35" t="s">
        <v>43</v>
      </c>
      <c r="P364" s="35" t="s">
        <v>43</v>
      </c>
      <c r="Q364" s="35" t="s">
        <v>43</v>
      </c>
      <c r="R364" s="35" t="s">
        <v>43</v>
      </c>
      <c r="S364" s="35" t="s">
        <v>43</v>
      </c>
      <c r="T364" s="35" t="s">
        <v>43</v>
      </c>
      <c r="U364" s="35" t="s">
        <v>43</v>
      </c>
      <c r="V364" s="35" t="s">
        <v>43</v>
      </c>
      <c r="W364" s="35" t="s">
        <v>43</v>
      </c>
      <c r="X364" s="35" t="s">
        <v>43</v>
      </c>
      <c r="Y364" s="35" t="s">
        <v>43</v>
      </c>
      <c r="Z364" s="35" t="s">
        <v>43</v>
      </c>
      <c r="AA364" s="35" t="s">
        <v>43</v>
      </c>
      <c r="AB364" s="35" t="s">
        <v>43</v>
      </c>
      <c r="AE364" s="36" t="s">
        <v>43</v>
      </c>
      <c r="AF364" s="36" t="s">
        <v>43</v>
      </c>
      <c r="AG364" s="36" t="s">
        <v>43</v>
      </c>
      <c r="AH364" s="36" t="s">
        <v>43</v>
      </c>
      <c r="AI364" s="36" t="s">
        <v>43</v>
      </c>
      <c r="AJ364" s="36" t="s">
        <v>43</v>
      </c>
      <c r="AK364" s="36" t="s">
        <v>43</v>
      </c>
      <c r="AL364" s="36" t="s">
        <v>43</v>
      </c>
      <c r="AM364" s="36" t="s">
        <v>43</v>
      </c>
      <c r="AN364" s="36" t="s">
        <v>43</v>
      </c>
      <c r="AO364" s="36" t="s">
        <v>43</v>
      </c>
      <c r="AP364" s="36" t="s">
        <v>43</v>
      </c>
      <c r="AQ364" s="36" t="s">
        <v>43</v>
      </c>
      <c r="AR364" s="36" t="s">
        <v>43</v>
      </c>
      <c r="AS364" s="36" t="s">
        <v>43</v>
      </c>
      <c r="AT364" s="36" t="s">
        <v>43</v>
      </c>
      <c r="AU364" s="36" t="s">
        <v>43</v>
      </c>
      <c r="AV364" s="36" t="s">
        <v>43</v>
      </c>
      <c r="AW364" s="36" t="s">
        <v>43</v>
      </c>
      <c r="AX364" s="36" t="s">
        <v>43</v>
      </c>
      <c r="AY364" s="36" t="s">
        <v>43</v>
      </c>
      <c r="AZ364" s="36" t="s">
        <v>43</v>
      </c>
      <c r="BA364" s="36" t="s">
        <v>43</v>
      </c>
      <c r="BB364" s="36" t="s">
        <v>43</v>
      </c>
      <c r="BC364" s="28"/>
    </row>
    <row r="365" spans="1:55" ht="15.75" customHeight="1" x14ac:dyDescent="0.25">
      <c r="A365" s="37" t="s">
        <v>604</v>
      </c>
      <c r="B365" s="43" t="s">
        <v>605</v>
      </c>
      <c r="C365" s="39" t="s">
        <v>40</v>
      </c>
      <c r="D365" s="35" t="s">
        <v>43</v>
      </c>
      <c r="E365" s="35" t="s">
        <v>43</v>
      </c>
      <c r="F365" s="35" t="s">
        <v>43</v>
      </c>
      <c r="G365" s="35" t="s">
        <v>43</v>
      </c>
      <c r="H365" s="35" t="s">
        <v>43</v>
      </c>
      <c r="I365" s="35" t="s">
        <v>43</v>
      </c>
      <c r="J365" s="35" t="s">
        <v>43</v>
      </c>
      <c r="K365" s="35" t="s">
        <v>43</v>
      </c>
      <c r="L365" s="35" t="s">
        <v>43</v>
      </c>
      <c r="M365" s="35" t="s">
        <v>43</v>
      </c>
      <c r="N365" s="35" t="s">
        <v>43</v>
      </c>
      <c r="O365" s="35" t="s">
        <v>43</v>
      </c>
      <c r="P365" s="35" t="s">
        <v>43</v>
      </c>
      <c r="Q365" s="35" t="s">
        <v>43</v>
      </c>
      <c r="R365" s="35" t="s">
        <v>43</v>
      </c>
      <c r="S365" s="35" t="s">
        <v>43</v>
      </c>
      <c r="T365" s="35" t="s">
        <v>43</v>
      </c>
      <c r="U365" s="35" t="s">
        <v>43</v>
      </c>
      <c r="V365" s="35" t="s">
        <v>43</v>
      </c>
      <c r="W365" s="35" t="s">
        <v>43</v>
      </c>
      <c r="X365" s="35" t="s">
        <v>43</v>
      </c>
      <c r="Y365" s="35" t="s">
        <v>43</v>
      </c>
      <c r="Z365" s="35" t="s">
        <v>43</v>
      </c>
      <c r="AA365" s="35" t="s">
        <v>43</v>
      </c>
      <c r="AB365" s="35" t="s">
        <v>43</v>
      </c>
      <c r="AE365" s="36" t="s">
        <v>43</v>
      </c>
      <c r="AF365" s="36" t="s">
        <v>43</v>
      </c>
      <c r="AG365" s="36" t="s">
        <v>43</v>
      </c>
      <c r="AH365" s="36" t="s">
        <v>43</v>
      </c>
      <c r="AI365" s="36" t="s">
        <v>43</v>
      </c>
      <c r="AJ365" s="36" t="s">
        <v>43</v>
      </c>
      <c r="AK365" s="36" t="s">
        <v>43</v>
      </c>
      <c r="AL365" s="36" t="s">
        <v>43</v>
      </c>
      <c r="AM365" s="36" t="s">
        <v>43</v>
      </c>
      <c r="AN365" s="36" t="s">
        <v>43</v>
      </c>
      <c r="AO365" s="36" t="s">
        <v>43</v>
      </c>
      <c r="AP365" s="36" t="s">
        <v>43</v>
      </c>
      <c r="AQ365" s="36" t="s">
        <v>43</v>
      </c>
      <c r="AR365" s="36" t="s">
        <v>43</v>
      </c>
      <c r="AS365" s="36" t="s">
        <v>43</v>
      </c>
      <c r="AT365" s="36" t="s">
        <v>43</v>
      </c>
      <c r="AU365" s="36" t="s">
        <v>43</v>
      </c>
      <c r="AV365" s="36" t="s">
        <v>43</v>
      </c>
      <c r="AW365" s="36" t="s">
        <v>43</v>
      </c>
      <c r="AX365" s="36" t="s">
        <v>43</v>
      </c>
      <c r="AY365" s="36" t="s">
        <v>43</v>
      </c>
      <c r="AZ365" s="36" t="s">
        <v>43</v>
      </c>
      <c r="BA365" s="36" t="s">
        <v>43</v>
      </c>
      <c r="BB365" s="36" t="s">
        <v>43</v>
      </c>
      <c r="BC365" s="28"/>
    </row>
    <row r="366" spans="1:55" ht="15.75" customHeight="1" x14ac:dyDescent="0.25">
      <c r="A366" s="37" t="s">
        <v>606</v>
      </c>
      <c r="B366" s="43" t="s">
        <v>67</v>
      </c>
      <c r="C366" s="39" t="s">
        <v>40</v>
      </c>
      <c r="D366" s="35" t="s">
        <v>43</v>
      </c>
      <c r="E366" s="35" t="s">
        <v>43</v>
      </c>
      <c r="F366" s="35" t="s">
        <v>43</v>
      </c>
      <c r="G366" s="35" t="s">
        <v>43</v>
      </c>
      <c r="H366" s="35" t="s">
        <v>43</v>
      </c>
      <c r="I366" s="35" t="s">
        <v>43</v>
      </c>
      <c r="J366" s="35" t="s">
        <v>43</v>
      </c>
      <c r="K366" s="35" t="s">
        <v>43</v>
      </c>
      <c r="L366" s="35" t="s">
        <v>43</v>
      </c>
      <c r="M366" s="35" t="s">
        <v>43</v>
      </c>
      <c r="N366" s="35" t="s">
        <v>43</v>
      </c>
      <c r="O366" s="35" t="s">
        <v>43</v>
      </c>
      <c r="P366" s="35" t="s">
        <v>43</v>
      </c>
      <c r="Q366" s="35" t="s">
        <v>43</v>
      </c>
      <c r="R366" s="35" t="s">
        <v>43</v>
      </c>
      <c r="S366" s="35" t="s">
        <v>43</v>
      </c>
      <c r="T366" s="35" t="s">
        <v>43</v>
      </c>
      <c r="U366" s="35" t="s">
        <v>43</v>
      </c>
      <c r="V366" s="35" t="s">
        <v>43</v>
      </c>
      <c r="W366" s="35" t="s">
        <v>43</v>
      </c>
      <c r="X366" s="35" t="s">
        <v>43</v>
      </c>
      <c r="Y366" s="35" t="s">
        <v>43</v>
      </c>
      <c r="Z366" s="35" t="s">
        <v>43</v>
      </c>
      <c r="AA366" s="35" t="s">
        <v>43</v>
      </c>
      <c r="AB366" s="35" t="s">
        <v>43</v>
      </c>
      <c r="AE366" s="36" t="s">
        <v>43</v>
      </c>
      <c r="AF366" s="36" t="s">
        <v>43</v>
      </c>
      <c r="AG366" s="36" t="s">
        <v>43</v>
      </c>
      <c r="AH366" s="36" t="s">
        <v>43</v>
      </c>
      <c r="AI366" s="36" t="s">
        <v>43</v>
      </c>
      <c r="AJ366" s="36" t="s">
        <v>43</v>
      </c>
      <c r="AK366" s="36" t="s">
        <v>43</v>
      </c>
      <c r="AL366" s="36" t="s">
        <v>43</v>
      </c>
      <c r="AM366" s="36" t="s">
        <v>43</v>
      </c>
      <c r="AN366" s="36" t="s">
        <v>43</v>
      </c>
      <c r="AO366" s="36" t="s">
        <v>43</v>
      </c>
      <c r="AP366" s="36" t="s">
        <v>43</v>
      </c>
      <c r="AQ366" s="36" t="s">
        <v>43</v>
      </c>
      <c r="AR366" s="36" t="s">
        <v>43</v>
      </c>
      <c r="AS366" s="36" t="s">
        <v>43</v>
      </c>
      <c r="AT366" s="36" t="s">
        <v>43</v>
      </c>
      <c r="AU366" s="36" t="s">
        <v>43</v>
      </c>
      <c r="AV366" s="36" t="s">
        <v>43</v>
      </c>
      <c r="AW366" s="36" t="s">
        <v>43</v>
      </c>
      <c r="AX366" s="36" t="s">
        <v>43</v>
      </c>
      <c r="AY366" s="36" t="s">
        <v>43</v>
      </c>
      <c r="AZ366" s="36" t="s">
        <v>43</v>
      </c>
      <c r="BA366" s="36" t="s">
        <v>43</v>
      </c>
      <c r="BB366" s="36" t="s">
        <v>43</v>
      </c>
      <c r="BC366" s="28"/>
    </row>
    <row r="367" spans="1:55" s="17" customFormat="1" x14ac:dyDescent="0.25">
      <c r="A367" s="32" t="s">
        <v>607</v>
      </c>
      <c r="B367" s="33" t="s">
        <v>608</v>
      </c>
      <c r="C367" s="34" t="s">
        <v>609</v>
      </c>
      <c r="D367" s="35">
        <v>2808.5</v>
      </c>
      <c r="E367" s="35">
        <v>2777.6995833333326</v>
      </c>
      <c r="F367" s="35">
        <v>2735.4249916666663</v>
      </c>
      <c r="G367" s="35">
        <v>2743</v>
      </c>
      <c r="H367" s="35">
        <v>2744.7965499999996</v>
      </c>
      <c r="I367" s="35">
        <v>2743</v>
      </c>
      <c r="J367" s="35">
        <v>2766.36</v>
      </c>
      <c r="K367" s="35">
        <v>2787.6899999999996</v>
      </c>
      <c r="L367" s="35">
        <v>2787.6899999999996</v>
      </c>
      <c r="M367" s="35">
        <v>2787.6899999999996</v>
      </c>
      <c r="N367" s="35">
        <v>2788.99</v>
      </c>
      <c r="O367" s="35">
        <v>2787.6899999999996</v>
      </c>
      <c r="P367" s="35">
        <v>2788.99</v>
      </c>
      <c r="Q367" s="35">
        <v>2787.6899999999996</v>
      </c>
      <c r="R367" s="35">
        <v>2783.99</v>
      </c>
      <c r="S367" s="35">
        <v>2787.6899999999996</v>
      </c>
      <c r="T367" s="35">
        <v>2778.99</v>
      </c>
      <c r="U367" s="35">
        <v>2787.6899999999996</v>
      </c>
      <c r="V367" s="35">
        <v>2773.99</v>
      </c>
      <c r="W367" s="35">
        <v>2787.6899999999996</v>
      </c>
      <c r="X367" s="35">
        <f>V367</f>
        <v>2773.99</v>
      </c>
      <c r="Y367" s="35">
        <v>2787.6899999999996</v>
      </c>
      <c r="Z367" s="35">
        <f>X367</f>
        <v>2773.99</v>
      </c>
      <c r="AA367" s="34" t="s">
        <v>43</v>
      </c>
      <c r="AB367" s="34" t="s">
        <v>43</v>
      </c>
      <c r="AD367" s="18"/>
      <c r="AE367" s="36">
        <v>0</v>
      </c>
      <c r="AF367" s="36">
        <v>0</v>
      </c>
      <c r="AG367" s="36">
        <v>0</v>
      </c>
      <c r="AH367" s="36">
        <v>0</v>
      </c>
      <c r="AI367" s="36">
        <v>0</v>
      </c>
      <c r="AJ367" s="36">
        <v>0</v>
      </c>
      <c r="AK367" s="36">
        <v>0</v>
      </c>
      <c r="AL367" s="36">
        <v>0</v>
      </c>
      <c r="AM367" s="36">
        <v>0</v>
      </c>
      <c r="AN367" s="36">
        <v>0</v>
      </c>
      <c r="AO367" s="36">
        <v>0</v>
      </c>
      <c r="AP367" s="36">
        <v>0</v>
      </c>
      <c r="AQ367" s="36">
        <v>0</v>
      </c>
      <c r="AR367" s="36">
        <v>0</v>
      </c>
      <c r="AS367" s="36">
        <v>0</v>
      </c>
      <c r="AT367" s="36">
        <v>0</v>
      </c>
      <c r="AU367" s="36">
        <v>0</v>
      </c>
      <c r="AV367" s="36">
        <v>0</v>
      </c>
      <c r="AW367" s="36">
        <v>0</v>
      </c>
      <c r="AX367" s="36">
        <v>0</v>
      </c>
      <c r="AY367" s="36">
        <v>0</v>
      </c>
      <c r="AZ367" s="36">
        <v>0</v>
      </c>
      <c r="BA367" s="36">
        <v>0</v>
      </c>
      <c r="BB367" s="36" t="s">
        <v>43</v>
      </c>
      <c r="BC367" s="28"/>
    </row>
    <row r="368" spans="1:55" s="73" customFormat="1" ht="32.25" customHeight="1" x14ac:dyDescent="0.3">
      <c r="A368" s="68"/>
      <c r="B368" s="69" t="s">
        <v>610</v>
      </c>
      <c r="C368" s="70"/>
      <c r="D368" s="71"/>
      <c r="E368" s="72"/>
      <c r="F368" s="72"/>
      <c r="G368" s="72"/>
      <c r="H368" s="72"/>
      <c r="I368" s="72"/>
      <c r="J368" s="72"/>
      <c r="K368" s="72"/>
      <c r="L368" s="72"/>
      <c r="M368" s="72"/>
      <c r="N368" s="72"/>
      <c r="O368" s="72"/>
      <c r="P368" s="72"/>
      <c r="Q368" s="72"/>
      <c r="R368" s="72"/>
      <c r="S368" s="72"/>
      <c r="T368" s="72"/>
      <c r="U368" s="72"/>
      <c r="V368" s="72"/>
      <c r="W368" s="72"/>
      <c r="X368" s="72"/>
      <c r="Y368" s="72"/>
      <c r="Z368" s="72"/>
      <c r="AA368" s="72"/>
      <c r="AB368" s="72"/>
      <c r="AD368" s="74"/>
      <c r="AE368" s="36">
        <v>0</v>
      </c>
      <c r="AF368" s="36">
        <v>0</v>
      </c>
      <c r="AG368" s="36">
        <v>0</v>
      </c>
      <c r="AH368" s="36">
        <v>0</v>
      </c>
      <c r="AI368" s="36">
        <v>0</v>
      </c>
      <c r="AJ368" s="36">
        <v>0</v>
      </c>
      <c r="AK368" s="36">
        <v>0</v>
      </c>
      <c r="AL368" s="36">
        <v>0</v>
      </c>
      <c r="AM368" s="36">
        <v>0</v>
      </c>
      <c r="AN368" s="36">
        <v>0</v>
      </c>
      <c r="AO368" s="36">
        <v>0</v>
      </c>
      <c r="AP368" s="36">
        <v>0</v>
      </c>
      <c r="AQ368" s="36">
        <v>0</v>
      </c>
      <c r="AR368" s="36">
        <v>0</v>
      </c>
      <c r="AS368" s="36">
        <v>0</v>
      </c>
      <c r="AT368" s="36">
        <v>0</v>
      </c>
      <c r="AU368" s="36">
        <v>0</v>
      </c>
      <c r="AV368" s="36">
        <v>0</v>
      </c>
      <c r="AW368" s="36">
        <v>0</v>
      </c>
      <c r="AX368" s="36">
        <v>0</v>
      </c>
      <c r="AY368" s="36">
        <v>0</v>
      </c>
      <c r="AZ368" s="36">
        <v>0</v>
      </c>
      <c r="BA368" s="36">
        <v>0</v>
      </c>
      <c r="BB368" s="36">
        <v>0</v>
      </c>
      <c r="BC368" s="28"/>
    </row>
    <row r="369" spans="1:108" ht="0.75" customHeight="1" x14ac:dyDescent="0.25">
      <c r="A369" s="75"/>
      <c r="B369" s="75"/>
      <c r="C369" s="76"/>
      <c r="D369" s="77"/>
      <c r="E369" s="78"/>
      <c r="F369" s="78"/>
      <c r="G369" s="78"/>
      <c r="H369" s="78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78"/>
      <c r="T369" s="78"/>
      <c r="U369" s="78"/>
      <c r="V369" s="78"/>
      <c r="W369" s="78"/>
      <c r="X369" s="78"/>
      <c r="Y369" s="78"/>
      <c r="Z369" s="78"/>
      <c r="AA369" s="78"/>
      <c r="AB369" s="78"/>
      <c r="AE369" s="36">
        <v>0</v>
      </c>
      <c r="AF369" s="36">
        <v>0</v>
      </c>
      <c r="AG369" s="36">
        <v>0</v>
      </c>
      <c r="AH369" s="36">
        <v>0</v>
      </c>
      <c r="AI369" s="36">
        <v>0</v>
      </c>
      <c r="AJ369" s="36">
        <v>0</v>
      </c>
      <c r="AK369" s="36">
        <v>0</v>
      </c>
      <c r="AL369" s="36">
        <v>0</v>
      </c>
      <c r="AM369" s="36">
        <v>0</v>
      </c>
      <c r="AN369" s="36">
        <v>0</v>
      </c>
      <c r="AO369" s="36">
        <v>0</v>
      </c>
      <c r="AP369" s="36">
        <v>0</v>
      </c>
      <c r="AQ369" s="36">
        <v>0</v>
      </c>
      <c r="AR369" s="36">
        <v>0</v>
      </c>
      <c r="AS369" s="36">
        <v>0</v>
      </c>
      <c r="AT369" s="36">
        <v>0</v>
      </c>
      <c r="AU369" s="36">
        <v>0</v>
      </c>
      <c r="AV369" s="36">
        <v>0</v>
      </c>
      <c r="AW369" s="36">
        <v>0</v>
      </c>
      <c r="AX369" s="36">
        <v>0</v>
      </c>
      <c r="AY369" s="36">
        <v>0</v>
      </c>
      <c r="AZ369" s="36">
        <v>0</v>
      </c>
      <c r="BA369" s="36">
        <v>0</v>
      </c>
      <c r="BB369" s="36">
        <v>0</v>
      </c>
      <c r="BC369" s="28"/>
    </row>
    <row r="370" spans="1:108" s="20" customFormat="1" ht="36" customHeight="1" x14ac:dyDescent="0.2">
      <c r="A370" s="104" t="s">
        <v>12</v>
      </c>
      <c r="B370" s="105" t="s">
        <v>13</v>
      </c>
      <c r="C370" s="106" t="s">
        <v>14</v>
      </c>
      <c r="D370" s="79" t="s">
        <v>15</v>
      </c>
      <c r="E370" s="79" t="s">
        <v>16</v>
      </c>
      <c r="F370" s="79" t="s">
        <v>17</v>
      </c>
      <c r="G370" s="101" t="s">
        <v>18</v>
      </c>
      <c r="H370" s="101"/>
      <c r="I370" s="101" t="s">
        <v>19</v>
      </c>
      <c r="J370" s="101"/>
      <c r="K370" s="101" t="s">
        <v>20</v>
      </c>
      <c r="L370" s="101"/>
      <c r="M370" s="101" t="s">
        <v>21</v>
      </c>
      <c r="N370" s="101"/>
      <c r="O370" s="101" t="s">
        <v>22</v>
      </c>
      <c r="P370" s="101"/>
      <c r="Q370" s="101" t="s">
        <v>23</v>
      </c>
      <c r="R370" s="101"/>
      <c r="S370" s="101" t="s">
        <v>24</v>
      </c>
      <c r="T370" s="101"/>
      <c r="U370" s="101" t="s">
        <v>25</v>
      </c>
      <c r="V370" s="101"/>
      <c r="W370" s="101" t="s">
        <v>26</v>
      </c>
      <c r="X370" s="101"/>
      <c r="Y370" s="101" t="s">
        <v>27</v>
      </c>
      <c r="Z370" s="101"/>
      <c r="AA370" s="101" t="s">
        <v>28</v>
      </c>
      <c r="AB370" s="101"/>
      <c r="AD370" s="80"/>
      <c r="AE370" s="36" t="e">
        <v>#VALUE!</v>
      </c>
      <c r="AF370" s="36" t="e">
        <v>#VALUE!</v>
      </c>
      <c r="AG370" s="36" t="e">
        <v>#VALUE!</v>
      </c>
      <c r="AH370" s="36" t="e">
        <v>#VALUE!</v>
      </c>
      <c r="AI370" s="36">
        <v>0</v>
      </c>
      <c r="AJ370" s="36" t="e">
        <v>#VALUE!</v>
      </c>
      <c r="AK370" s="36">
        <v>0</v>
      </c>
      <c r="AL370" s="36" t="e">
        <v>#VALUE!</v>
      </c>
      <c r="AM370" s="36">
        <v>0</v>
      </c>
      <c r="AN370" s="36" t="e">
        <v>#VALUE!</v>
      </c>
      <c r="AO370" s="36">
        <v>0</v>
      </c>
      <c r="AP370" s="36" t="e">
        <v>#VALUE!</v>
      </c>
      <c r="AQ370" s="36">
        <v>0</v>
      </c>
      <c r="AR370" s="36" t="e">
        <v>#VALUE!</v>
      </c>
      <c r="AS370" s="36">
        <v>0</v>
      </c>
      <c r="AT370" s="36" t="e">
        <v>#VALUE!</v>
      </c>
      <c r="AU370" s="36">
        <v>0</v>
      </c>
      <c r="AV370" s="36" t="e">
        <v>#VALUE!</v>
      </c>
      <c r="AW370" s="36">
        <v>0</v>
      </c>
      <c r="AX370" s="36" t="e">
        <v>#VALUE!</v>
      </c>
      <c r="AY370" s="36">
        <v>0</v>
      </c>
      <c r="AZ370" s="36" t="e">
        <v>#VALUE!</v>
      </c>
      <c r="BA370" s="36">
        <v>0</v>
      </c>
      <c r="BB370" s="36" t="e">
        <v>#VALUE!</v>
      </c>
      <c r="BC370" s="28"/>
    </row>
    <row r="371" spans="1:108" s="23" customFormat="1" ht="58.5" customHeight="1" x14ac:dyDescent="0.2">
      <c r="A371" s="104"/>
      <c r="B371" s="105"/>
      <c r="C371" s="106"/>
      <c r="D371" s="81" t="s">
        <v>30</v>
      </c>
      <c r="E371" s="81" t="s">
        <v>30</v>
      </c>
      <c r="F371" s="81" t="s">
        <v>30</v>
      </c>
      <c r="G371" s="81" t="s">
        <v>31</v>
      </c>
      <c r="H371" s="81" t="s">
        <v>30</v>
      </c>
      <c r="I371" s="81" t="s">
        <v>31</v>
      </c>
      <c r="J371" s="81" t="s">
        <v>30</v>
      </c>
      <c r="K371" s="81" t="s">
        <v>31</v>
      </c>
      <c r="L371" s="81" t="s">
        <v>32</v>
      </c>
      <c r="M371" s="81" t="s">
        <v>31</v>
      </c>
      <c r="N371" s="81" t="s">
        <v>32</v>
      </c>
      <c r="O371" s="81" t="s">
        <v>31</v>
      </c>
      <c r="P371" s="81" t="s">
        <v>32</v>
      </c>
      <c r="Q371" s="81" t="s">
        <v>31</v>
      </c>
      <c r="R371" s="81" t="s">
        <v>32</v>
      </c>
      <c r="S371" s="81" t="s">
        <v>31</v>
      </c>
      <c r="T371" s="81" t="s">
        <v>32</v>
      </c>
      <c r="U371" s="81" t="s">
        <v>31</v>
      </c>
      <c r="V371" s="81" t="s">
        <v>32</v>
      </c>
      <c r="W371" s="81" t="s">
        <v>31</v>
      </c>
      <c r="X371" s="81" t="s">
        <v>32</v>
      </c>
      <c r="Y371" s="81" t="s">
        <v>31</v>
      </c>
      <c r="Z371" s="81" t="s">
        <v>32</v>
      </c>
      <c r="AA371" s="81" t="s">
        <v>31</v>
      </c>
      <c r="AB371" s="81" t="s">
        <v>32</v>
      </c>
      <c r="AD371" s="82"/>
      <c r="AE371" s="36" t="e">
        <v>#VALUE!</v>
      </c>
      <c r="AF371" s="36" t="e">
        <v>#VALUE!</v>
      </c>
      <c r="AG371" s="36" t="e">
        <v>#VALUE!</v>
      </c>
      <c r="AH371" s="36" t="e">
        <v>#VALUE!</v>
      </c>
      <c r="AI371" s="36" t="e">
        <v>#VALUE!</v>
      </c>
      <c r="AJ371" s="36" t="e">
        <v>#VALUE!</v>
      </c>
      <c r="AK371" s="36" t="e">
        <v>#VALUE!</v>
      </c>
      <c r="AL371" s="36" t="e">
        <v>#VALUE!</v>
      </c>
      <c r="AM371" s="36" t="e">
        <v>#VALUE!</v>
      </c>
      <c r="AN371" s="36" t="e">
        <v>#VALUE!</v>
      </c>
      <c r="AO371" s="36" t="e">
        <v>#VALUE!</v>
      </c>
      <c r="AP371" s="36" t="e">
        <v>#VALUE!</v>
      </c>
      <c r="AQ371" s="36" t="e">
        <v>#VALUE!</v>
      </c>
      <c r="AR371" s="36" t="e">
        <v>#VALUE!</v>
      </c>
      <c r="AS371" s="36" t="e">
        <v>#VALUE!</v>
      </c>
      <c r="AT371" s="36" t="e">
        <v>#VALUE!</v>
      </c>
      <c r="AU371" s="36" t="e">
        <v>#VALUE!</v>
      </c>
      <c r="AV371" s="36" t="e">
        <v>#VALUE!</v>
      </c>
      <c r="AW371" s="36" t="e">
        <v>#VALUE!</v>
      </c>
      <c r="AX371" s="36" t="e">
        <v>#VALUE!</v>
      </c>
      <c r="AY371" s="36" t="e">
        <v>#VALUE!</v>
      </c>
      <c r="AZ371" s="36" t="e">
        <v>#VALUE!</v>
      </c>
      <c r="BA371" s="36" t="e">
        <v>#VALUE!</v>
      </c>
      <c r="BB371" s="36" t="e">
        <v>#VALUE!</v>
      </c>
      <c r="BC371" s="28"/>
    </row>
    <row r="372" spans="1:108" s="28" customFormat="1" x14ac:dyDescent="0.25">
      <c r="A372" s="25">
        <v>1</v>
      </c>
      <c r="B372" s="26">
        <v>2</v>
      </c>
      <c r="C372" s="27">
        <v>3</v>
      </c>
      <c r="D372" s="26">
        <v>4</v>
      </c>
      <c r="E372" s="26">
        <v>5</v>
      </c>
      <c r="F372" s="25" t="s">
        <v>34</v>
      </c>
      <c r="G372" s="26">
        <v>7</v>
      </c>
      <c r="H372" s="25" t="s">
        <v>35</v>
      </c>
      <c r="I372" s="26">
        <v>9</v>
      </c>
      <c r="J372" s="25" t="s">
        <v>36</v>
      </c>
      <c r="K372" s="26">
        <v>11</v>
      </c>
      <c r="L372" s="25">
        <v>12</v>
      </c>
      <c r="M372" s="26">
        <v>13</v>
      </c>
      <c r="N372" s="25">
        <v>14</v>
      </c>
      <c r="O372" s="26">
        <v>15</v>
      </c>
      <c r="P372" s="25">
        <v>16</v>
      </c>
      <c r="Q372" s="26">
        <v>17</v>
      </c>
      <c r="R372" s="25">
        <v>18</v>
      </c>
      <c r="S372" s="26">
        <v>19</v>
      </c>
      <c r="T372" s="25">
        <v>20</v>
      </c>
      <c r="U372" s="26">
        <v>21</v>
      </c>
      <c r="V372" s="25">
        <v>22</v>
      </c>
      <c r="W372" s="26">
        <v>23</v>
      </c>
      <c r="X372" s="25">
        <v>24</v>
      </c>
      <c r="Y372" s="26">
        <v>25</v>
      </c>
      <c r="Z372" s="25">
        <v>26</v>
      </c>
      <c r="AA372" s="26">
        <v>27</v>
      </c>
      <c r="AB372" s="25">
        <v>28</v>
      </c>
      <c r="AD372" s="29"/>
      <c r="AE372" s="36">
        <v>0</v>
      </c>
      <c r="AF372" s="36">
        <v>0</v>
      </c>
      <c r="AG372" s="36">
        <v>0</v>
      </c>
      <c r="AH372" s="36">
        <v>0</v>
      </c>
      <c r="AI372" s="36">
        <v>0</v>
      </c>
      <c r="AJ372" s="36">
        <v>0</v>
      </c>
      <c r="AK372" s="36">
        <v>0</v>
      </c>
      <c r="AL372" s="36">
        <v>0</v>
      </c>
      <c r="AM372" s="36">
        <v>0</v>
      </c>
      <c r="AN372" s="36">
        <v>0</v>
      </c>
      <c r="AO372" s="36">
        <v>0</v>
      </c>
      <c r="AP372" s="36">
        <v>0</v>
      </c>
      <c r="AQ372" s="36">
        <v>0</v>
      </c>
      <c r="AR372" s="36">
        <v>0</v>
      </c>
      <c r="AS372" s="36">
        <v>0</v>
      </c>
      <c r="AT372" s="36">
        <v>0</v>
      </c>
      <c r="AU372" s="36">
        <v>0</v>
      </c>
      <c r="AV372" s="36">
        <v>0</v>
      </c>
      <c r="AW372" s="36">
        <v>0</v>
      </c>
      <c r="AX372" s="36">
        <v>0</v>
      </c>
      <c r="AY372" s="36">
        <v>0</v>
      </c>
      <c r="AZ372" s="36">
        <v>0</v>
      </c>
      <c r="BA372" s="36">
        <v>0</v>
      </c>
      <c r="BB372" s="36">
        <v>0</v>
      </c>
      <c r="DD372" s="6"/>
    </row>
    <row r="373" spans="1:108" s="17" customFormat="1" ht="30.75" customHeight="1" x14ac:dyDescent="0.25">
      <c r="A373" s="98" t="s">
        <v>611</v>
      </c>
      <c r="B373" s="98"/>
      <c r="C373" s="34" t="s">
        <v>40</v>
      </c>
      <c r="D373" s="83">
        <f t="shared" ref="D373:L373" si="323">D374+D431</f>
        <v>1865.1968061302</v>
      </c>
      <c r="E373" s="83">
        <f t="shared" si="323"/>
        <v>1253.0980999999999</v>
      </c>
      <c r="F373" s="83">
        <f t="shared" si="323"/>
        <v>998.13353242000005</v>
      </c>
      <c r="G373" s="83">
        <f t="shared" si="323"/>
        <v>1048.4245312908843</v>
      </c>
      <c r="H373" s="83">
        <f t="shared" si="323"/>
        <v>975.22157937360009</v>
      </c>
      <c r="I373" s="83">
        <f t="shared" si="323"/>
        <v>1437.0830210009999</v>
      </c>
      <c r="J373" s="83">
        <f t="shared" si="323"/>
        <v>1837.9265240300001</v>
      </c>
      <c r="K373" s="83">
        <f t="shared" si="323"/>
        <v>1401.1416808498889</v>
      </c>
      <c r="L373" s="83">
        <f t="shared" si="323"/>
        <v>1121.4512052800001</v>
      </c>
      <c r="M373" s="83">
        <f>M374+M431</f>
        <v>1335.7390513238029</v>
      </c>
      <c r="N373" s="83">
        <f t="shared" ref="N373" si="324">N374+N431</f>
        <v>1708.2631992099998</v>
      </c>
      <c r="O373" s="83">
        <f>O374+O431</f>
        <v>1016.5749207483573</v>
      </c>
      <c r="P373" s="83">
        <f t="shared" ref="P373" si="325">P374+P431</f>
        <v>1000.7891157179555</v>
      </c>
      <c r="Q373" s="83">
        <f>Q374+Q431</f>
        <v>1060.1375704728289</v>
      </c>
      <c r="R373" s="83">
        <f t="shared" ref="R373" si="326">R374+R431</f>
        <v>1064.8946249996554</v>
      </c>
      <c r="S373" s="83">
        <f>S374+S431</f>
        <v>1092.4957243603967</v>
      </c>
      <c r="T373" s="83">
        <f t="shared" ref="T373" si="327">T374+T431</f>
        <v>1097.801222173453</v>
      </c>
      <c r="U373" s="83">
        <f>U374+U431</f>
        <v>1490.7504468964046</v>
      </c>
      <c r="V373" s="83">
        <f t="shared" ref="V373" si="328">V374+V431</f>
        <v>1429.3479445435064</v>
      </c>
      <c r="W373" s="83">
        <f>W374+W431</f>
        <v>1550.2944258594066</v>
      </c>
      <c r="X373" s="83">
        <f t="shared" ref="X373:Z373" si="329">X374+X431</f>
        <v>1450.1152327522266</v>
      </c>
      <c r="Y373" s="83">
        <f>Y374+Y431</f>
        <v>1612.2201639809293</v>
      </c>
      <c r="Z373" s="83">
        <f t="shared" si="329"/>
        <v>1470.8825209609467</v>
      </c>
      <c r="AA373" s="35">
        <f>H373+J373+K373+M373+O373+Q373+S373+U373+W373+Y373</f>
        <v>13372.502087895617</v>
      </c>
      <c r="AB373" s="35">
        <f>H373+J373+L373+N373+P373+R373+T373+V373+X373+Z373</f>
        <v>13156.693169041344</v>
      </c>
      <c r="AD373" s="18"/>
      <c r="AE373" s="36">
        <v>0</v>
      </c>
      <c r="AF373" s="36">
        <v>0</v>
      </c>
      <c r="AG373" s="36">
        <v>0</v>
      </c>
      <c r="AH373" s="36">
        <v>0</v>
      </c>
      <c r="AI373" s="36">
        <v>0</v>
      </c>
      <c r="AJ373" s="36">
        <v>0</v>
      </c>
      <c r="AK373" s="36">
        <v>0</v>
      </c>
      <c r="AL373" s="36">
        <v>0</v>
      </c>
      <c r="AM373" s="36">
        <v>0</v>
      </c>
      <c r="AN373" s="36">
        <v>0</v>
      </c>
      <c r="AO373" s="36">
        <v>0</v>
      </c>
      <c r="AP373" s="36">
        <v>0</v>
      </c>
      <c r="AQ373" s="36">
        <v>0</v>
      </c>
      <c r="AR373" s="36">
        <v>0</v>
      </c>
      <c r="AS373" s="36">
        <v>0</v>
      </c>
      <c r="AT373" s="36">
        <v>0</v>
      </c>
      <c r="AU373" s="36">
        <v>0</v>
      </c>
      <c r="AV373" s="36">
        <v>0</v>
      </c>
      <c r="AW373" s="36">
        <v>0</v>
      </c>
      <c r="AX373" s="36">
        <v>0</v>
      </c>
      <c r="AY373" s="36">
        <v>0</v>
      </c>
      <c r="AZ373" s="36">
        <v>0</v>
      </c>
      <c r="BA373" s="36">
        <v>0</v>
      </c>
      <c r="BB373" s="36">
        <v>0</v>
      </c>
      <c r="BC373" s="28"/>
    </row>
    <row r="374" spans="1:108" s="17" customFormat="1" ht="15.75" customHeight="1" x14ac:dyDescent="0.25">
      <c r="A374" s="32" t="s">
        <v>38</v>
      </c>
      <c r="B374" s="84" t="s">
        <v>612</v>
      </c>
      <c r="C374" s="34" t="s">
        <v>40</v>
      </c>
      <c r="D374" s="83">
        <f t="shared" ref="D374:L374" si="330">D375+D399+D427+D428</f>
        <v>1154.8580654731311</v>
      </c>
      <c r="E374" s="83">
        <f t="shared" si="330"/>
        <v>1157.2094999999999</v>
      </c>
      <c r="F374" s="83">
        <f t="shared" si="330"/>
        <v>998.13353242000005</v>
      </c>
      <c r="G374" s="83">
        <f t="shared" si="330"/>
        <v>992.42453129088426</v>
      </c>
      <c r="H374" s="83">
        <f t="shared" si="330"/>
        <v>975.22157937360009</v>
      </c>
      <c r="I374" s="83">
        <f t="shared" si="330"/>
        <v>970.20102100099996</v>
      </c>
      <c r="J374" s="83">
        <f t="shared" si="330"/>
        <v>1837.9265240300001</v>
      </c>
      <c r="K374" s="83">
        <f t="shared" si="330"/>
        <v>1401.1416808498889</v>
      </c>
      <c r="L374" s="83">
        <f t="shared" si="330"/>
        <v>1121.4512052800001</v>
      </c>
      <c r="M374" s="83">
        <f>M375+M399+M427+M428</f>
        <v>1335.7390513238029</v>
      </c>
      <c r="N374" s="83">
        <f t="shared" ref="N374" si="331">N375+N399+N427+N428</f>
        <v>1708.2631992099998</v>
      </c>
      <c r="O374" s="83">
        <f>O375+O399+O427+O428</f>
        <v>1016.5749207483573</v>
      </c>
      <c r="P374" s="83">
        <f t="shared" ref="P374" si="332">P375+P399+P427+P428</f>
        <v>1000.7891157179555</v>
      </c>
      <c r="Q374" s="83">
        <f>Q375+Q399+Q427+Q428</f>
        <v>1060.1375704728289</v>
      </c>
      <c r="R374" s="83">
        <f t="shared" ref="R374" si="333">R375+R399+R427+R428</f>
        <v>1064.8946249996554</v>
      </c>
      <c r="S374" s="83">
        <f>S375+S399+S427+S428</f>
        <v>1092.4957243603967</v>
      </c>
      <c r="T374" s="83">
        <f t="shared" ref="T374" si="334">T375+T399+T427+T428</f>
        <v>1097.801222173453</v>
      </c>
      <c r="U374" s="83">
        <f>U375+U399+U427+U428</f>
        <v>1490.7504468964046</v>
      </c>
      <c r="V374" s="83">
        <f t="shared" ref="V374" si="335">V375+V399+V427+V428</f>
        <v>1429.3479445435064</v>
      </c>
      <c r="W374" s="83">
        <f>W375+W399+W427+W428</f>
        <v>1550.2944258594066</v>
      </c>
      <c r="X374" s="83">
        <f t="shared" ref="X374:Z374" si="336">X375+X399+X427+X428</f>
        <v>1450.1152327522266</v>
      </c>
      <c r="Y374" s="83">
        <f>Y375+Y399+Y427+Y428</f>
        <v>1612.2201639809293</v>
      </c>
      <c r="Z374" s="83">
        <f t="shared" si="336"/>
        <v>1470.8825209609467</v>
      </c>
      <c r="AA374" s="35">
        <f>H374+J374+K374+M374+O374+Q374+S374+U374+W374+Y374</f>
        <v>13372.502087895617</v>
      </c>
      <c r="AB374" s="35">
        <f>H374+J374+L374+N374+P374+R374+T374+V374+X374+Z374</f>
        <v>13156.693169041344</v>
      </c>
      <c r="AD374" s="18"/>
      <c r="AE374" s="36">
        <v>0</v>
      </c>
      <c r="AF374" s="36">
        <v>0</v>
      </c>
      <c r="AG374" s="36">
        <v>0</v>
      </c>
      <c r="AH374" s="36">
        <v>0</v>
      </c>
      <c r="AI374" s="36">
        <v>0</v>
      </c>
      <c r="AJ374" s="36">
        <v>0</v>
      </c>
      <c r="AK374" s="36">
        <v>0</v>
      </c>
      <c r="AL374" s="36">
        <v>0</v>
      </c>
      <c r="AM374" s="36">
        <v>0</v>
      </c>
      <c r="AN374" s="36">
        <v>0</v>
      </c>
      <c r="AO374" s="36">
        <v>0</v>
      </c>
      <c r="AP374" s="36">
        <v>0</v>
      </c>
      <c r="AQ374" s="36">
        <v>0</v>
      </c>
      <c r="AR374" s="36">
        <v>0</v>
      </c>
      <c r="AS374" s="36">
        <v>0</v>
      </c>
      <c r="AT374" s="36">
        <v>0</v>
      </c>
      <c r="AU374" s="36">
        <v>0</v>
      </c>
      <c r="AV374" s="36">
        <v>0</v>
      </c>
      <c r="AW374" s="36">
        <v>0</v>
      </c>
      <c r="AX374" s="36">
        <v>0</v>
      </c>
      <c r="AY374" s="36">
        <v>0</v>
      </c>
      <c r="AZ374" s="36">
        <v>0</v>
      </c>
      <c r="BA374" s="36">
        <v>0</v>
      </c>
      <c r="BB374" s="36">
        <v>0</v>
      </c>
      <c r="BC374" s="28"/>
    </row>
    <row r="375" spans="1:108" ht="15.75" customHeight="1" x14ac:dyDescent="0.25">
      <c r="A375" s="37" t="s">
        <v>41</v>
      </c>
      <c r="B375" s="44" t="s">
        <v>613</v>
      </c>
      <c r="C375" s="39" t="s">
        <v>40</v>
      </c>
      <c r="D375" s="83">
        <f t="shared" ref="D375:L375" si="337">D376+D398</f>
        <v>0</v>
      </c>
      <c r="E375" s="83">
        <f t="shared" si="337"/>
        <v>8.4977</v>
      </c>
      <c r="F375" s="83">
        <f t="shared" si="337"/>
        <v>23.45414881</v>
      </c>
      <c r="G375" s="83">
        <f t="shared" si="337"/>
        <v>14.510862269836002</v>
      </c>
      <c r="H375" s="83">
        <f t="shared" si="337"/>
        <v>22.514408523959325</v>
      </c>
      <c r="I375" s="83">
        <f t="shared" si="337"/>
        <v>0</v>
      </c>
      <c r="J375" s="83">
        <f t="shared" si="337"/>
        <v>31.651542269200004</v>
      </c>
      <c r="K375" s="83">
        <f t="shared" si="337"/>
        <v>310.92370470000003</v>
      </c>
      <c r="L375" s="83">
        <f t="shared" si="337"/>
        <v>71.022006997999995</v>
      </c>
      <c r="M375" s="83">
        <f>M376+M398</f>
        <v>295</v>
      </c>
      <c r="N375" s="83">
        <f t="shared" ref="N375" si="338">N376+N398</f>
        <v>635.51907506999999</v>
      </c>
      <c r="O375" s="83">
        <f>O376+O398</f>
        <v>0</v>
      </c>
      <c r="P375" s="83">
        <f t="shared" ref="P375" si="339">P376+P398</f>
        <v>39.991044039999991</v>
      </c>
      <c r="Q375" s="83">
        <f>Q376+Q398</f>
        <v>0</v>
      </c>
      <c r="R375" s="83">
        <f t="shared" ref="R375" si="340">R376+R398</f>
        <v>0</v>
      </c>
      <c r="S375" s="83">
        <f>S376+S398</f>
        <v>0</v>
      </c>
      <c r="T375" s="83">
        <f t="shared" ref="T375" si="341">T376+T398</f>
        <v>0</v>
      </c>
      <c r="U375" s="83">
        <f>U376+U398</f>
        <v>0</v>
      </c>
      <c r="V375" s="83">
        <f t="shared" ref="V375" si="342">V376+V398</f>
        <v>0</v>
      </c>
      <c r="W375" s="83">
        <f>W376+W398</f>
        <v>0</v>
      </c>
      <c r="X375" s="83">
        <f t="shared" ref="X375:Z375" si="343">X376+X398</f>
        <v>0</v>
      </c>
      <c r="Y375" s="83">
        <f>Y376+Y398</f>
        <v>0</v>
      </c>
      <c r="Z375" s="83">
        <f t="shared" si="343"/>
        <v>0</v>
      </c>
      <c r="AA375" s="35">
        <f>H375+J375+K375+M375+O375+Q375+S375+U375+W375+Y375</f>
        <v>660.0896554931594</v>
      </c>
      <c r="AB375" s="35">
        <f>H375+J375+L375+N375+P375+R375+T375+V375+X375+Z375</f>
        <v>800.69807690115931</v>
      </c>
      <c r="AE375" s="36">
        <v>0</v>
      </c>
      <c r="AF375" s="36">
        <v>0</v>
      </c>
      <c r="AG375" s="36">
        <v>0</v>
      </c>
      <c r="AH375" s="36">
        <v>0</v>
      </c>
      <c r="AI375" s="36">
        <v>0</v>
      </c>
      <c r="AJ375" s="36">
        <v>0</v>
      </c>
      <c r="AK375" s="36">
        <v>0</v>
      </c>
      <c r="AL375" s="36">
        <v>0</v>
      </c>
      <c r="AM375" s="36">
        <v>0</v>
      </c>
      <c r="AN375" s="36">
        <v>0</v>
      </c>
      <c r="AO375" s="36">
        <v>0</v>
      </c>
      <c r="AP375" s="36">
        <v>0</v>
      </c>
      <c r="AQ375" s="36">
        <v>0</v>
      </c>
      <c r="AR375" s="36">
        <v>0</v>
      </c>
      <c r="AS375" s="36">
        <v>0</v>
      </c>
      <c r="AT375" s="36">
        <v>0</v>
      </c>
      <c r="AU375" s="36">
        <v>0</v>
      </c>
      <c r="AV375" s="36">
        <v>0</v>
      </c>
      <c r="AW375" s="36">
        <v>0</v>
      </c>
      <c r="AX375" s="36">
        <v>0</v>
      </c>
      <c r="AY375" s="36">
        <v>0</v>
      </c>
      <c r="AZ375" s="36">
        <v>0</v>
      </c>
      <c r="BA375" s="36">
        <v>0</v>
      </c>
      <c r="BB375" s="36">
        <v>0</v>
      </c>
      <c r="BC375" s="28"/>
    </row>
    <row r="376" spans="1:108" ht="31.5" customHeight="1" x14ac:dyDescent="0.25">
      <c r="A376" s="37" t="s">
        <v>44</v>
      </c>
      <c r="B376" s="43" t="s">
        <v>614</v>
      </c>
      <c r="C376" s="39" t="s">
        <v>40</v>
      </c>
      <c r="D376" s="83">
        <f t="shared" ref="D376:L376" si="344">D382+D384</f>
        <v>0</v>
      </c>
      <c r="E376" s="83">
        <f t="shared" si="344"/>
        <v>8.4977</v>
      </c>
      <c r="F376" s="83">
        <f t="shared" si="344"/>
        <v>23.45414881</v>
      </c>
      <c r="G376" s="83">
        <f t="shared" si="344"/>
        <v>14.510862269836002</v>
      </c>
      <c r="H376" s="83">
        <f t="shared" si="344"/>
        <v>22.514408523959325</v>
      </c>
      <c r="I376" s="83">
        <f t="shared" si="344"/>
        <v>0</v>
      </c>
      <c r="J376" s="83">
        <f t="shared" si="344"/>
        <v>31.651542269200004</v>
      </c>
      <c r="K376" s="83">
        <f t="shared" si="344"/>
        <v>310.92370470000003</v>
      </c>
      <c r="L376" s="83">
        <f t="shared" si="344"/>
        <v>71.022006997999995</v>
      </c>
      <c r="M376" s="83">
        <f>M382+M384</f>
        <v>295</v>
      </c>
      <c r="N376" s="83">
        <f t="shared" ref="N376" si="345">N382+N384</f>
        <v>635.51907506999999</v>
      </c>
      <c r="O376" s="83">
        <f>O382+O384</f>
        <v>0</v>
      </c>
      <c r="P376" s="83">
        <f t="shared" ref="P376" si="346">P382+P384</f>
        <v>39.991044039999991</v>
      </c>
      <c r="Q376" s="83">
        <f>Q382+Q384</f>
        <v>0</v>
      </c>
      <c r="R376" s="83">
        <f t="shared" ref="R376" si="347">R382+R384</f>
        <v>0</v>
      </c>
      <c r="S376" s="83">
        <f>S382+S384</f>
        <v>0</v>
      </c>
      <c r="T376" s="83">
        <f t="shared" ref="T376" si="348">T382+T384</f>
        <v>0</v>
      </c>
      <c r="U376" s="83">
        <f>U382+U384</f>
        <v>0</v>
      </c>
      <c r="V376" s="83">
        <f t="shared" ref="V376" si="349">V382+V384</f>
        <v>0</v>
      </c>
      <c r="W376" s="83">
        <f>W382+W384</f>
        <v>0</v>
      </c>
      <c r="X376" s="83">
        <f t="shared" ref="X376:Z376" si="350">X382+X384</f>
        <v>0</v>
      </c>
      <c r="Y376" s="83">
        <f>Y382+Y384</f>
        <v>0</v>
      </c>
      <c r="Z376" s="83">
        <f t="shared" si="350"/>
        <v>0</v>
      </c>
      <c r="AA376" s="35">
        <f>H376+J376+K376+M376+O376+Q376+S376+U376+W376+Y376</f>
        <v>660.0896554931594</v>
      </c>
      <c r="AB376" s="35">
        <f>H376+J376+L376+N376+P376+R376+T376+V376+X376+Z376</f>
        <v>800.69807690115931</v>
      </c>
      <c r="AE376" s="36">
        <v>0</v>
      </c>
      <c r="AF376" s="36">
        <v>0</v>
      </c>
      <c r="AG376" s="36">
        <v>0</v>
      </c>
      <c r="AH376" s="36">
        <v>0</v>
      </c>
      <c r="AI376" s="36">
        <v>0</v>
      </c>
      <c r="AJ376" s="36">
        <v>0</v>
      </c>
      <c r="AK376" s="36">
        <v>0</v>
      </c>
      <c r="AL376" s="36">
        <v>0</v>
      </c>
      <c r="AM376" s="36">
        <v>0</v>
      </c>
      <c r="AN376" s="36">
        <v>0</v>
      </c>
      <c r="AO376" s="36">
        <v>0</v>
      </c>
      <c r="AP376" s="36">
        <v>0</v>
      </c>
      <c r="AQ376" s="36">
        <v>0</v>
      </c>
      <c r="AR376" s="36">
        <v>0</v>
      </c>
      <c r="AS376" s="36">
        <v>0</v>
      </c>
      <c r="AT376" s="36">
        <v>0</v>
      </c>
      <c r="AU376" s="36">
        <v>0</v>
      </c>
      <c r="AV376" s="36">
        <v>0</v>
      </c>
      <c r="AW376" s="36">
        <v>0</v>
      </c>
      <c r="AX376" s="36">
        <v>0</v>
      </c>
      <c r="AY376" s="36">
        <v>0</v>
      </c>
      <c r="AZ376" s="36">
        <v>0</v>
      </c>
      <c r="BA376" s="36">
        <v>0</v>
      </c>
      <c r="BB376" s="36">
        <v>0</v>
      </c>
      <c r="BC376" s="28"/>
    </row>
    <row r="377" spans="1:108" ht="15.75" customHeight="1" x14ac:dyDescent="0.25">
      <c r="A377" s="37" t="s">
        <v>615</v>
      </c>
      <c r="B377" s="45" t="s">
        <v>616</v>
      </c>
      <c r="C377" s="39" t="s">
        <v>40</v>
      </c>
      <c r="D377" s="35" t="s">
        <v>43</v>
      </c>
      <c r="E377" s="35" t="s">
        <v>43</v>
      </c>
      <c r="F377" s="35" t="s">
        <v>43</v>
      </c>
      <c r="G377" s="35" t="s">
        <v>43</v>
      </c>
      <c r="H377" s="35" t="s">
        <v>43</v>
      </c>
      <c r="I377" s="35" t="s">
        <v>43</v>
      </c>
      <c r="J377" s="35" t="s">
        <v>43</v>
      </c>
      <c r="K377" s="35" t="s">
        <v>43</v>
      </c>
      <c r="L377" s="35" t="s">
        <v>43</v>
      </c>
      <c r="M377" s="35" t="s">
        <v>43</v>
      </c>
      <c r="N377" s="35" t="s">
        <v>43</v>
      </c>
      <c r="O377" s="35" t="s">
        <v>43</v>
      </c>
      <c r="P377" s="35" t="s">
        <v>43</v>
      </c>
      <c r="Q377" s="35" t="s">
        <v>43</v>
      </c>
      <c r="R377" s="35" t="s">
        <v>43</v>
      </c>
      <c r="S377" s="35" t="s">
        <v>43</v>
      </c>
      <c r="T377" s="35" t="s">
        <v>43</v>
      </c>
      <c r="U377" s="35" t="s">
        <v>43</v>
      </c>
      <c r="V377" s="35" t="s">
        <v>43</v>
      </c>
      <c r="W377" s="35" t="s">
        <v>43</v>
      </c>
      <c r="X377" s="35" t="s">
        <v>43</v>
      </c>
      <c r="Y377" s="35" t="s">
        <v>43</v>
      </c>
      <c r="Z377" s="35" t="s">
        <v>43</v>
      </c>
      <c r="AA377" s="35" t="s">
        <v>43</v>
      </c>
      <c r="AB377" s="35" t="s">
        <v>43</v>
      </c>
      <c r="AE377" s="36" t="s">
        <v>43</v>
      </c>
      <c r="AF377" s="36" t="s">
        <v>43</v>
      </c>
      <c r="AG377" s="36" t="s">
        <v>43</v>
      </c>
      <c r="AH377" s="36" t="s">
        <v>43</v>
      </c>
      <c r="AI377" s="36" t="s">
        <v>43</v>
      </c>
      <c r="AJ377" s="36" t="s">
        <v>43</v>
      </c>
      <c r="AK377" s="36" t="s">
        <v>43</v>
      </c>
      <c r="AL377" s="36" t="s">
        <v>43</v>
      </c>
      <c r="AM377" s="36" t="s">
        <v>43</v>
      </c>
      <c r="AN377" s="36" t="s">
        <v>43</v>
      </c>
      <c r="AO377" s="36" t="s">
        <v>43</v>
      </c>
      <c r="AP377" s="36" t="s">
        <v>43</v>
      </c>
      <c r="AQ377" s="36" t="s">
        <v>43</v>
      </c>
      <c r="AR377" s="36" t="s">
        <v>43</v>
      </c>
      <c r="AS377" s="36" t="s">
        <v>43</v>
      </c>
      <c r="AT377" s="36" t="s">
        <v>43</v>
      </c>
      <c r="AU377" s="36" t="s">
        <v>43</v>
      </c>
      <c r="AV377" s="36" t="s">
        <v>43</v>
      </c>
      <c r="AW377" s="36" t="s">
        <v>43</v>
      </c>
      <c r="AX377" s="36" t="s">
        <v>43</v>
      </c>
      <c r="AY377" s="36" t="s">
        <v>43</v>
      </c>
      <c r="AZ377" s="36" t="s">
        <v>43</v>
      </c>
      <c r="BA377" s="36" t="s">
        <v>43</v>
      </c>
      <c r="BB377" s="36" t="s">
        <v>43</v>
      </c>
      <c r="BC377" s="28"/>
    </row>
    <row r="378" spans="1:108" ht="31.5" customHeight="1" x14ac:dyDescent="0.25">
      <c r="A378" s="37" t="s">
        <v>617</v>
      </c>
      <c r="B378" s="46" t="s">
        <v>45</v>
      </c>
      <c r="C378" s="39" t="s">
        <v>40</v>
      </c>
      <c r="D378" s="35" t="s">
        <v>43</v>
      </c>
      <c r="E378" s="35" t="s">
        <v>43</v>
      </c>
      <c r="F378" s="35" t="s">
        <v>43</v>
      </c>
      <c r="G378" s="35" t="s">
        <v>43</v>
      </c>
      <c r="H378" s="35" t="s">
        <v>43</v>
      </c>
      <c r="I378" s="35" t="s">
        <v>43</v>
      </c>
      <c r="J378" s="35" t="s">
        <v>43</v>
      </c>
      <c r="K378" s="35" t="s">
        <v>43</v>
      </c>
      <c r="L378" s="35" t="s">
        <v>43</v>
      </c>
      <c r="M378" s="35" t="s">
        <v>43</v>
      </c>
      <c r="N378" s="35" t="s">
        <v>43</v>
      </c>
      <c r="O378" s="35" t="s">
        <v>43</v>
      </c>
      <c r="P378" s="35" t="s">
        <v>43</v>
      </c>
      <c r="Q378" s="35" t="s">
        <v>43</v>
      </c>
      <c r="R378" s="35" t="s">
        <v>43</v>
      </c>
      <c r="S378" s="35" t="s">
        <v>43</v>
      </c>
      <c r="T378" s="35" t="s">
        <v>43</v>
      </c>
      <c r="U378" s="35" t="s">
        <v>43</v>
      </c>
      <c r="V378" s="35" t="s">
        <v>43</v>
      </c>
      <c r="W378" s="35" t="s">
        <v>43</v>
      </c>
      <c r="X378" s="35" t="s">
        <v>43</v>
      </c>
      <c r="Y378" s="35" t="s">
        <v>43</v>
      </c>
      <c r="Z378" s="35" t="s">
        <v>43</v>
      </c>
      <c r="AA378" s="35" t="s">
        <v>43</v>
      </c>
      <c r="AB378" s="35" t="s">
        <v>43</v>
      </c>
      <c r="AE378" s="36" t="s">
        <v>43</v>
      </c>
      <c r="AF378" s="36" t="s">
        <v>43</v>
      </c>
      <c r="AG378" s="36" t="s">
        <v>43</v>
      </c>
      <c r="AH378" s="36" t="s">
        <v>43</v>
      </c>
      <c r="AI378" s="36" t="s">
        <v>43</v>
      </c>
      <c r="AJ378" s="36" t="s">
        <v>43</v>
      </c>
      <c r="AK378" s="36" t="s">
        <v>43</v>
      </c>
      <c r="AL378" s="36" t="s">
        <v>43</v>
      </c>
      <c r="AM378" s="36" t="s">
        <v>43</v>
      </c>
      <c r="AN378" s="36" t="s">
        <v>43</v>
      </c>
      <c r="AO378" s="36" t="s">
        <v>43</v>
      </c>
      <c r="AP378" s="36" t="s">
        <v>43</v>
      </c>
      <c r="AQ378" s="36" t="s">
        <v>43</v>
      </c>
      <c r="AR378" s="36" t="s">
        <v>43</v>
      </c>
      <c r="AS378" s="36" t="s">
        <v>43</v>
      </c>
      <c r="AT378" s="36" t="s">
        <v>43</v>
      </c>
      <c r="AU378" s="36" t="s">
        <v>43</v>
      </c>
      <c r="AV378" s="36" t="s">
        <v>43</v>
      </c>
      <c r="AW378" s="36" t="s">
        <v>43</v>
      </c>
      <c r="AX378" s="36" t="s">
        <v>43</v>
      </c>
      <c r="AY378" s="36" t="s">
        <v>43</v>
      </c>
      <c r="AZ378" s="36" t="s">
        <v>43</v>
      </c>
      <c r="BA378" s="36" t="s">
        <v>43</v>
      </c>
      <c r="BB378" s="36" t="s">
        <v>43</v>
      </c>
      <c r="BC378" s="28"/>
    </row>
    <row r="379" spans="1:108" ht="31.5" customHeight="1" x14ac:dyDescent="0.25">
      <c r="A379" s="37" t="s">
        <v>618</v>
      </c>
      <c r="B379" s="46" t="s">
        <v>47</v>
      </c>
      <c r="C379" s="39" t="s">
        <v>40</v>
      </c>
      <c r="D379" s="35" t="s">
        <v>43</v>
      </c>
      <c r="E379" s="35" t="s">
        <v>43</v>
      </c>
      <c r="F379" s="35" t="s">
        <v>43</v>
      </c>
      <c r="G379" s="35" t="s">
        <v>43</v>
      </c>
      <c r="H379" s="35" t="s">
        <v>43</v>
      </c>
      <c r="I379" s="35" t="s">
        <v>43</v>
      </c>
      <c r="J379" s="35" t="s">
        <v>43</v>
      </c>
      <c r="K379" s="35" t="s">
        <v>43</v>
      </c>
      <c r="L379" s="35" t="s">
        <v>43</v>
      </c>
      <c r="M379" s="35" t="s">
        <v>43</v>
      </c>
      <c r="N379" s="35" t="s">
        <v>43</v>
      </c>
      <c r="O379" s="35" t="s">
        <v>43</v>
      </c>
      <c r="P379" s="35" t="s">
        <v>43</v>
      </c>
      <c r="Q379" s="35" t="s">
        <v>43</v>
      </c>
      <c r="R379" s="35" t="s">
        <v>43</v>
      </c>
      <c r="S379" s="35" t="s">
        <v>43</v>
      </c>
      <c r="T379" s="35" t="s">
        <v>43</v>
      </c>
      <c r="U379" s="35" t="s">
        <v>43</v>
      </c>
      <c r="V379" s="35" t="s">
        <v>43</v>
      </c>
      <c r="W379" s="35" t="s">
        <v>43</v>
      </c>
      <c r="X379" s="35" t="s">
        <v>43</v>
      </c>
      <c r="Y379" s="35" t="s">
        <v>43</v>
      </c>
      <c r="Z379" s="35" t="s">
        <v>43</v>
      </c>
      <c r="AA379" s="35" t="s">
        <v>43</v>
      </c>
      <c r="AB379" s="35" t="s">
        <v>43</v>
      </c>
      <c r="AE379" s="36" t="s">
        <v>43</v>
      </c>
      <c r="AF379" s="36" t="s">
        <v>43</v>
      </c>
      <c r="AG379" s="36" t="s">
        <v>43</v>
      </c>
      <c r="AH379" s="36" t="s">
        <v>43</v>
      </c>
      <c r="AI379" s="36" t="s">
        <v>43</v>
      </c>
      <c r="AJ379" s="36" t="s">
        <v>43</v>
      </c>
      <c r="AK379" s="36" t="s">
        <v>43</v>
      </c>
      <c r="AL379" s="36" t="s">
        <v>43</v>
      </c>
      <c r="AM379" s="36" t="s">
        <v>43</v>
      </c>
      <c r="AN379" s="36" t="s">
        <v>43</v>
      </c>
      <c r="AO379" s="36" t="s">
        <v>43</v>
      </c>
      <c r="AP379" s="36" t="s">
        <v>43</v>
      </c>
      <c r="AQ379" s="36" t="s">
        <v>43</v>
      </c>
      <c r="AR379" s="36" t="s">
        <v>43</v>
      </c>
      <c r="AS379" s="36" t="s">
        <v>43</v>
      </c>
      <c r="AT379" s="36" t="s">
        <v>43</v>
      </c>
      <c r="AU379" s="36" t="s">
        <v>43</v>
      </c>
      <c r="AV379" s="36" t="s">
        <v>43</v>
      </c>
      <c r="AW379" s="36" t="s">
        <v>43</v>
      </c>
      <c r="AX379" s="36" t="s">
        <v>43</v>
      </c>
      <c r="AY379" s="36" t="s">
        <v>43</v>
      </c>
      <c r="AZ379" s="36" t="s">
        <v>43</v>
      </c>
      <c r="BA379" s="36" t="s">
        <v>43</v>
      </c>
      <c r="BB379" s="36" t="s">
        <v>43</v>
      </c>
      <c r="BC379" s="28"/>
    </row>
    <row r="380" spans="1:108" ht="31.5" customHeight="1" x14ac:dyDescent="0.25">
      <c r="A380" s="37" t="s">
        <v>619</v>
      </c>
      <c r="B380" s="46" t="s">
        <v>49</v>
      </c>
      <c r="C380" s="39" t="s">
        <v>40</v>
      </c>
      <c r="D380" s="35" t="s">
        <v>43</v>
      </c>
      <c r="E380" s="35" t="s">
        <v>43</v>
      </c>
      <c r="F380" s="35" t="s">
        <v>43</v>
      </c>
      <c r="G380" s="35" t="s">
        <v>43</v>
      </c>
      <c r="H380" s="35" t="s">
        <v>43</v>
      </c>
      <c r="I380" s="35" t="s">
        <v>43</v>
      </c>
      <c r="J380" s="35" t="s">
        <v>43</v>
      </c>
      <c r="K380" s="35" t="s">
        <v>43</v>
      </c>
      <c r="L380" s="35" t="s">
        <v>43</v>
      </c>
      <c r="M380" s="35" t="s">
        <v>43</v>
      </c>
      <c r="N380" s="35" t="s">
        <v>43</v>
      </c>
      <c r="O380" s="35" t="s">
        <v>43</v>
      </c>
      <c r="P380" s="35" t="s">
        <v>43</v>
      </c>
      <c r="Q380" s="35" t="s">
        <v>43</v>
      </c>
      <c r="R380" s="35" t="s">
        <v>43</v>
      </c>
      <c r="S380" s="35" t="s">
        <v>43</v>
      </c>
      <c r="T380" s="35" t="s">
        <v>43</v>
      </c>
      <c r="U380" s="35" t="s">
        <v>43</v>
      </c>
      <c r="V380" s="35" t="s">
        <v>43</v>
      </c>
      <c r="W380" s="35" t="s">
        <v>43</v>
      </c>
      <c r="X380" s="35" t="s">
        <v>43</v>
      </c>
      <c r="Y380" s="35" t="s">
        <v>43</v>
      </c>
      <c r="Z380" s="35" t="s">
        <v>43</v>
      </c>
      <c r="AA380" s="35" t="s">
        <v>43</v>
      </c>
      <c r="AB380" s="35" t="s">
        <v>43</v>
      </c>
      <c r="AE380" s="36" t="s">
        <v>43</v>
      </c>
      <c r="AF380" s="36" t="s">
        <v>43</v>
      </c>
      <c r="AG380" s="36" t="s">
        <v>43</v>
      </c>
      <c r="AH380" s="36" t="s">
        <v>43</v>
      </c>
      <c r="AI380" s="36" t="s">
        <v>43</v>
      </c>
      <c r="AJ380" s="36" t="s">
        <v>43</v>
      </c>
      <c r="AK380" s="36" t="s">
        <v>43</v>
      </c>
      <c r="AL380" s="36" t="s">
        <v>43</v>
      </c>
      <c r="AM380" s="36" t="s">
        <v>43</v>
      </c>
      <c r="AN380" s="36" t="s">
        <v>43</v>
      </c>
      <c r="AO380" s="36" t="s">
        <v>43</v>
      </c>
      <c r="AP380" s="36" t="s">
        <v>43</v>
      </c>
      <c r="AQ380" s="36" t="s">
        <v>43</v>
      </c>
      <c r="AR380" s="36" t="s">
        <v>43</v>
      </c>
      <c r="AS380" s="36" t="s">
        <v>43</v>
      </c>
      <c r="AT380" s="36" t="s">
        <v>43</v>
      </c>
      <c r="AU380" s="36" t="s">
        <v>43</v>
      </c>
      <c r="AV380" s="36" t="s">
        <v>43</v>
      </c>
      <c r="AW380" s="36" t="s">
        <v>43</v>
      </c>
      <c r="AX380" s="36" t="s">
        <v>43</v>
      </c>
      <c r="AY380" s="36" t="s">
        <v>43</v>
      </c>
      <c r="AZ380" s="36" t="s">
        <v>43</v>
      </c>
      <c r="BA380" s="36" t="s">
        <v>43</v>
      </c>
      <c r="BB380" s="36" t="s">
        <v>43</v>
      </c>
      <c r="BC380" s="28"/>
    </row>
    <row r="381" spans="1:108" ht="15.75" customHeight="1" x14ac:dyDescent="0.25">
      <c r="A381" s="37" t="s">
        <v>620</v>
      </c>
      <c r="B381" s="45" t="s">
        <v>621</v>
      </c>
      <c r="C381" s="39" t="s">
        <v>40</v>
      </c>
      <c r="D381" s="35" t="s">
        <v>43</v>
      </c>
      <c r="E381" s="35" t="s">
        <v>43</v>
      </c>
      <c r="F381" s="35" t="s">
        <v>43</v>
      </c>
      <c r="G381" s="35" t="s">
        <v>43</v>
      </c>
      <c r="H381" s="35" t="s">
        <v>43</v>
      </c>
      <c r="I381" s="35" t="s">
        <v>43</v>
      </c>
      <c r="J381" s="35" t="s">
        <v>43</v>
      </c>
      <c r="K381" s="35" t="s">
        <v>43</v>
      </c>
      <c r="L381" s="35" t="s">
        <v>43</v>
      </c>
      <c r="M381" s="35" t="s">
        <v>43</v>
      </c>
      <c r="N381" s="35" t="s">
        <v>43</v>
      </c>
      <c r="O381" s="35" t="s">
        <v>43</v>
      </c>
      <c r="P381" s="35" t="s">
        <v>43</v>
      </c>
      <c r="Q381" s="35" t="s">
        <v>43</v>
      </c>
      <c r="R381" s="35" t="s">
        <v>43</v>
      </c>
      <c r="S381" s="35" t="s">
        <v>43</v>
      </c>
      <c r="T381" s="35" t="s">
        <v>43</v>
      </c>
      <c r="U381" s="35" t="s">
        <v>43</v>
      </c>
      <c r="V381" s="35" t="s">
        <v>43</v>
      </c>
      <c r="W381" s="35" t="s">
        <v>43</v>
      </c>
      <c r="X381" s="35" t="s">
        <v>43</v>
      </c>
      <c r="Y381" s="35" t="s">
        <v>43</v>
      </c>
      <c r="Z381" s="35" t="s">
        <v>43</v>
      </c>
      <c r="AA381" s="35" t="s">
        <v>43</v>
      </c>
      <c r="AB381" s="35" t="s">
        <v>43</v>
      </c>
      <c r="AE381" s="36" t="s">
        <v>43</v>
      </c>
      <c r="AF381" s="36" t="s">
        <v>43</v>
      </c>
      <c r="AG381" s="36" t="s">
        <v>43</v>
      </c>
      <c r="AH381" s="36" t="s">
        <v>43</v>
      </c>
      <c r="AI381" s="36" t="s">
        <v>43</v>
      </c>
      <c r="AJ381" s="36" t="s">
        <v>43</v>
      </c>
      <c r="AK381" s="36" t="s">
        <v>43</v>
      </c>
      <c r="AL381" s="36" t="s">
        <v>43</v>
      </c>
      <c r="AM381" s="36" t="s">
        <v>43</v>
      </c>
      <c r="AN381" s="36" t="s">
        <v>43</v>
      </c>
      <c r="AO381" s="36" t="s">
        <v>43</v>
      </c>
      <c r="AP381" s="36" t="s">
        <v>43</v>
      </c>
      <c r="AQ381" s="36" t="s">
        <v>43</v>
      </c>
      <c r="AR381" s="36" t="s">
        <v>43</v>
      </c>
      <c r="AS381" s="36" t="s">
        <v>43</v>
      </c>
      <c r="AT381" s="36" t="s">
        <v>43</v>
      </c>
      <c r="AU381" s="36" t="s">
        <v>43</v>
      </c>
      <c r="AV381" s="36" t="s">
        <v>43</v>
      </c>
      <c r="AW381" s="36" t="s">
        <v>43</v>
      </c>
      <c r="AX381" s="36" t="s">
        <v>43</v>
      </c>
      <c r="AY381" s="36" t="s">
        <v>43</v>
      </c>
      <c r="AZ381" s="36" t="s">
        <v>43</v>
      </c>
      <c r="BA381" s="36" t="s">
        <v>43</v>
      </c>
      <c r="BB381" s="36" t="s">
        <v>43</v>
      </c>
      <c r="BC381" s="28"/>
    </row>
    <row r="382" spans="1:108" ht="15.75" customHeight="1" collapsed="1" x14ac:dyDescent="0.25">
      <c r="A382" s="37" t="s">
        <v>622</v>
      </c>
      <c r="B382" s="45" t="s">
        <v>623</v>
      </c>
      <c r="C382" s="39" t="s">
        <v>40</v>
      </c>
      <c r="D382" s="35">
        <v>0</v>
      </c>
      <c r="E382" s="35">
        <v>0</v>
      </c>
      <c r="F382" s="35">
        <v>0</v>
      </c>
      <c r="G382" s="35">
        <v>0</v>
      </c>
      <c r="H382" s="35">
        <v>0</v>
      </c>
      <c r="I382" s="35">
        <v>0</v>
      </c>
      <c r="J382" s="35">
        <v>0</v>
      </c>
      <c r="K382" s="35">
        <v>0</v>
      </c>
      <c r="L382" s="83">
        <v>0</v>
      </c>
      <c r="M382" s="35">
        <v>0</v>
      </c>
      <c r="N382" s="83">
        <v>0</v>
      </c>
      <c r="O382" s="35">
        <v>0</v>
      </c>
      <c r="P382" s="83">
        <v>0</v>
      </c>
      <c r="Q382" s="35">
        <v>0</v>
      </c>
      <c r="R382" s="83">
        <v>0</v>
      </c>
      <c r="S382" s="35">
        <v>0</v>
      </c>
      <c r="T382" s="83">
        <v>0</v>
      </c>
      <c r="U382" s="35">
        <v>0</v>
      </c>
      <c r="V382" s="83">
        <v>0</v>
      </c>
      <c r="W382" s="35">
        <v>0</v>
      </c>
      <c r="X382" s="83">
        <v>0</v>
      </c>
      <c r="Y382" s="35">
        <v>0</v>
      </c>
      <c r="Z382" s="83">
        <v>0</v>
      </c>
      <c r="AA382" s="35">
        <f>H382+J382+K382+M382+O382+Q382+S382+U382+W382+Y382</f>
        <v>0</v>
      </c>
      <c r="AB382" s="35">
        <f>H382+J382+L382+N382+P382+R382+T382+V382+X382+Z382</f>
        <v>0</v>
      </c>
      <c r="AE382" s="36">
        <v>0</v>
      </c>
      <c r="AF382" s="36">
        <v>0</v>
      </c>
      <c r="AG382" s="36">
        <v>0</v>
      </c>
      <c r="AH382" s="36">
        <v>0</v>
      </c>
      <c r="AI382" s="36">
        <v>0</v>
      </c>
      <c r="AJ382" s="36">
        <v>0</v>
      </c>
      <c r="AK382" s="36">
        <v>0</v>
      </c>
      <c r="AL382" s="36">
        <v>0</v>
      </c>
      <c r="AM382" s="36">
        <v>0</v>
      </c>
      <c r="AN382" s="36">
        <v>0</v>
      </c>
      <c r="AO382" s="36">
        <v>0</v>
      </c>
      <c r="AP382" s="36">
        <v>0</v>
      </c>
      <c r="AQ382" s="36">
        <v>0</v>
      </c>
      <c r="AR382" s="36">
        <v>0</v>
      </c>
      <c r="AS382" s="36">
        <v>0</v>
      </c>
      <c r="AT382" s="36">
        <v>0</v>
      </c>
      <c r="AU382" s="36">
        <v>0</v>
      </c>
      <c r="AV382" s="36">
        <v>0</v>
      </c>
      <c r="AW382" s="36">
        <v>0</v>
      </c>
      <c r="AX382" s="36">
        <v>0</v>
      </c>
      <c r="AY382" s="36">
        <v>0</v>
      </c>
      <c r="AZ382" s="36">
        <v>0</v>
      </c>
      <c r="BA382" s="36">
        <v>0</v>
      </c>
      <c r="BB382" s="36">
        <v>0</v>
      </c>
      <c r="BC382" s="28"/>
    </row>
    <row r="383" spans="1:108" ht="15.75" customHeight="1" x14ac:dyDescent="0.25">
      <c r="A383" s="37" t="s">
        <v>624</v>
      </c>
      <c r="B383" s="45" t="s">
        <v>625</v>
      </c>
      <c r="C383" s="39" t="s">
        <v>40</v>
      </c>
      <c r="D383" s="35" t="s">
        <v>43</v>
      </c>
      <c r="E383" s="35" t="s">
        <v>43</v>
      </c>
      <c r="F383" s="35" t="s">
        <v>43</v>
      </c>
      <c r="G383" s="35" t="s">
        <v>43</v>
      </c>
      <c r="H383" s="35" t="s">
        <v>43</v>
      </c>
      <c r="I383" s="35" t="s">
        <v>43</v>
      </c>
      <c r="J383" s="35" t="s">
        <v>43</v>
      </c>
      <c r="K383" s="35" t="s">
        <v>43</v>
      </c>
      <c r="L383" s="35" t="s">
        <v>43</v>
      </c>
      <c r="M383" s="35" t="s">
        <v>43</v>
      </c>
      <c r="N383" s="35" t="s">
        <v>43</v>
      </c>
      <c r="O383" s="35" t="s">
        <v>43</v>
      </c>
      <c r="P383" s="35" t="s">
        <v>43</v>
      </c>
      <c r="Q383" s="35" t="s">
        <v>43</v>
      </c>
      <c r="R383" s="35" t="s">
        <v>43</v>
      </c>
      <c r="S383" s="35" t="s">
        <v>43</v>
      </c>
      <c r="T383" s="35" t="s">
        <v>43</v>
      </c>
      <c r="U383" s="35" t="s">
        <v>43</v>
      </c>
      <c r="V383" s="35" t="s">
        <v>43</v>
      </c>
      <c r="W383" s="35" t="s">
        <v>43</v>
      </c>
      <c r="X383" s="35" t="s">
        <v>43</v>
      </c>
      <c r="Y383" s="35" t="s">
        <v>43</v>
      </c>
      <c r="Z383" s="35" t="s">
        <v>43</v>
      </c>
      <c r="AA383" s="35" t="s">
        <v>43</v>
      </c>
      <c r="AB383" s="35" t="s">
        <v>43</v>
      </c>
      <c r="AE383" s="36" t="s">
        <v>43</v>
      </c>
      <c r="AF383" s="36" t="s">
        <v>43</v>
      </c>
      <c r="AG383" s="36" t="s">
        <v>43</v>
      </c>
      <c r="AH383" s="36" t="s">
        <v>43</v>
      </c>
      <c r="AI383" s="36" t="s">
        <v>43</v>
      </c>
      <c r="AJ383" s="36" t="s">
        <v>43</v>
      </c>
      <c r="AK383" s="36" t="s">
        <v>43</v>
      </c>
      <c r="AL383" s="36" t="s">
        <v>43</v>
      </c>
      <c r="AM383" s="36" t="s">
        <v>43</v>
      </c>
      <c r="AN383" s="36" t="s">
        <v>43</v>
      </c>
      <c r="AO383" s="36" t="s">
        <v>43</v>
      </c>
      <c r="AP383" s="36" t="s">
        <v>43</v>
      </c>
      <c r="AQ383" s="36" t="s">
        <v>43</v>
      </c>
      <c r="AR383" s="36" t="s">
        <v>43</v>
      </c>
      <c r="AS383" s="36" t="s">
        <v>43</v>
      </c>
      <c r="AT383" s="36" t="s">
        <v>43</v>
      </c>
      <c r="AU383" s="36" t="s">
        <v>43</v>
      </c>
      <c r="AV383" s="36" t="s">
        <v>43</v>
      </c>
      <c r="AW383" s="36" t="s">
        <v>43</v>
      </c>
      <c r="AX383" s="36" t="s">
        <v>43</v>
      </c>
      <c r="AY383" s="36" t="s">
        <v>43</v>
      </c>
      <c r="AZ383" s="36" t="s">
        <v>43</v>
      </c>
      <c r="BA383" s="36" t="s">
        <v>43</v>
      </c>
      <c r="BB383" s="36" t="s">
        <v>43</v>
      </c>
      <c r="BC383" s="28"/>
    </row>
    <row r="384" spans="1:108" ht="15.75" customHeight="1" x14ac:dyDescent="0.25">
      <c r="A384" s="37" t="s">
        <v>626</v>
      </c>
      <c r="B384" s="45" t="s">
        <v>627</v>
      </c>
      <c r="C384" s="39" t="s">
        <v>40</v>
      </c>
      <c r="D384" s="83">
        <f t="shared" ref="D384:L384" si="351">D387</f>
        <v>0</v>
      </c>
      <c r="E384" s="83">
        <f t="shared" si="351"/>
        <v>8.4977</v>
      </c>
      <c r="F384" s="83">
        <f t="shared" si="351"/>
        <v>23.45414881</v>
      </c>
      <c r="G384" s="83">
        <f t="shared" si="351"/>
        <v>14.510862269836002</v>
      </c>
      <c r="H384" s="83">
        <f t="shared" si="351"/>
        <v>22.514408523959325</v>
      </c>
      <c r="I384" s="83">
        <f t="shared" si="351"/>
        <v>0</v>
      </c>
      <c r="J384" s="83">
        <f t="shared" si="351"/>
        <v>31.651542269200004</v>
      </c>
      <c r="K384" s="83">
        <f t="shared" si="351"/>
        <v>310.92370470000003</v>
      </c>
      <c r="L384" s="83">
        <f t="shared" si="351"/>
        <v>71.022006997999995</v>
      </c>
      <c r="M384" s="83">
        <f>M387</f>
        <v>295</v>
      </c>
      <c r="N384" s="83">
        <f t="shared" ref="N384" si="352">N387</f>
        <v>635.51907506999999</v>
      </c>
      <c r="O384" s="83">
        <f>O387</f>
        <v>0</v>
      </c>
      <c r="P384" s="83">
        <f t="shared" ref="P384" si="353">P387</f>
        <v>39.991044039999991</v>
      </c>
      <c r="Q384" s="83">
        <f>Q387</f>
        <v>0</v>
      </c>
      <c r="R384" s="83">
        <f t="shared" ref="R384" si="354">R387</f>
        <v>0</v>
      </c>
      <c r="S384" s="83">
        <f>S387</f>
        <v>0</v>
      </c>
      <c r="T384" s="83">
        <f t="shared" ref="T384" si="355">T387</f>
        <v>0</v>
      </c>
      <c r="U384" s="83">
        <f>U387</f>
        <v>0</v>
      </c>
      <c r="V384" s="83">
        <f t="shared" ref="V384" si="356">V387</f>
        <v>0</v>
      </c>
      <c r="W384" s="83">
        <f>W387</f>
        <v>0</v>
      </c>
      <c r="X384" s="83">
        <f t="shared" ref="X384:Z384" si="357">X387</f>
        <v>0</v>
      </c>
      <c r="Y384" s="83">
        <f>Y387</f>
        <v>0</v>
      </c>
      <c r="Z384" s="83">
        <f t="shared" si="357"/>
        <v>0</v>
      </c>
      <c r="AA384" s="35">
        <f>H384+J384+K384+M384+O384+Q384+S384+U384+W384+Y384</f>
        <v>660.0896554931594</v>
      </c>
      <c r="AB384" s="35">
        <f>H384+J384+L384+N384+P384+R384+T384+V384+X384+Z384</f>
        <v>800.69807690115931</v>
      </c>
      <c r="AE384" s="36">
        <v>0</v>
      </c>
      <c r="AF384" s="36">
        <v>0</v>
      </c>
      <c r="AG384" s="36">
        <v>0</v>
      </c>
      <c r="AH384" s="36">
        <v>0</v>
      </c>
      <c r="AI384" s="36">
        <v>0</v>
      </c>
      <c r="AJ384" s="36">
        <v>0</v>
      </c>
      <c r="AK384" s="36">
        <v>0</v>
      </c>
      <c r="AL384" s="36">
        <v>0</v>
      </c>
      <c r="AM384" s="36">
        <v>0</v>
      </c>
      <c r="AN384" s="36">
        <v>0</v>
      </c>
      <c r="AO384" s="36">
        <v>0</v>
      </c>
      <c r="AP384" s="36">
        <v>0</v>
      </c>
      <c r="AQ384" s="36">
        <v>0</v>
      </c>
      <c r="AR384" s="36">
        <v>0</v>
      </c>
      <c r="AS384" s="36">
        <v>0</v>
      </c>
      <c r="AT384" s="36">
        <v>0</v>
      </c>
      <c r="AU384" s="36">
        <v>0</v>
      </c>
      <c r="AV384" s="36">
        <v>0</v>
      </c>
      <c r="AW384" s="36">
        <v>0</v>
      </c>
      <c r="AX384" s="36">
        <v>0</v>
      </c>
      <c r="AY384" s="36">
        <v>0</v>
      </c>
      <c r="AZ384" s="36">
        <v>0</v>
      </c>
      <c r="BA384" s="36">
        <v>0</v>
      </c>
      <c r="BB384" s="36">
        <v>0</v>
      </c>
      <c r="BC384" s="28"/>
    </row>
    <row r="385" spans="1:55" ht="31.5" customHeight="1" x14ac:dyDescent="0.25">
      <c r="A385" s="37" t="s">
        <v>628</v>
      </c>
      <c r="B385" s="46" t="s">
        <v>629</v>
      </c>
      <c r="C385" s="39" t="s">
        <v>40</v>
      </c>
      <c r="D385" s="35" t="s">
        <v>43</v>
      </c>
      <c r="E385" s="35" t="s">
        <v>43</v>
      </c>
      <c r="F385" s="35" t="s">
        <v>43</v>
      </c>
      <c r="G385" s="35" t="s">
        <v>43</v>
      </c>
      <c r="H385" s="35" t="s">
        <v>43</v>
      </c>
      <c r="I385" s="35" t="s">
        <v>43</v>
      </c>
      <c r="J385" s="35" t="s">
        <v>43</v>
      </c>
      <c r="K385" s="35" t="s">
        <v>43</v>
      </c>
      <c r="L385" s="35" t="s">
        <v>43</v>
      </c>
      <c r="M385" s="35" t="s">
        <v>43</v>
      </c>
      <c r="N385" s="35" t="s">
        <v>43</v>
      </c>
      <c r="O385" s="35" t="s">
        <v>43</v>
      </c>
      <c r="P385" s="35" t="s">
        <v>43</v>
      </c>
      <c r="Q385" s="35" t="s">
        <v>43</v>
      </c>
      <c r="R385" s="35" t="s">
        <v>43</v>
      </c>
      <c r="S385" s="35" t="s">
        <v>43</v>
      </c>
      <c r="T385" s="35" t="s">
        <v>43</v>
      </c>
      <c r="U385" s="35" t="s">
        <v>43</v>
      </c>
      <c r="V385" s="35" t="s">
        <v>43</v>
      </c>
      <c r="W385" s="35" t="s">
        <v>43</v>
      </c>
      <c r="X385" s="35" t="s">
        <v>43</v>
      </c>
      <c r="Y385" s="35" t="s">
        <v>43</v>
      </c>
      <c r="Z385" s="35" t="s">
        <v>43</v>
      </c>
      <c r="AA385" s="35" t="s">
        <v>43</v>
      </c>
      <c r="AB385" s="35" t="s">
        <v>43</v>
      </c>
      <c r="AE385" s="36" t="s">
        <v>43</v>
      </c>
      <c r="AF385" s="36" t="s">
        <v>43</v>
      </c>
      <c r="AG385" s="36" t="s">
        <v>43</v>
      </c>
      <c r="AH385" s="36" t="s">
        <v>43</v>
      </c>
      <c r="AI385" s="36" t="s">
        <v>43</v>
      </c>
      <c r="AJ385" s="36" t="s">
        <v>43</v>
      </c>
      <c r="AK385" s="36" t="s">
        <v>43</v>
      </c>
      <c r="AL385" s="36" t="s">
        <v>43</v>
      </c>
      <c r="AM385" s="36" t="s">
        <v>43</v>
      </c>
      <c r="AN385" s="36" t="s">
        <v>43</v>
      </c>
      <c r="AO385" s="36" t="s">
        <v>43</v>
      </c>
      <c r="AP385" s="36" t="s">
        <v>43</v>
      </c>
      <c r="AQ385" s="36" t="s">
        <v>43</v>
      </c>
      <c r="AR385" s="36" t="s">
        <v>43</v>
      </c>
      <c r="AS385" s="36" t="s">
        <v>43</v>
      </c>
      <c r="AT385" s="36" t="s">
        <v>43</v>
      </c>
      <c r="AU385" s="36" t="s">
        <v>43</v>
      </c>
      <c r="AV385" s="36" t="s">
        <v>43</v>
      </c>
      <c r="AW385" s="36" t="s">
        <v>43</v>
      </c>
      <c r="AX385" s="36" t="s">
        <v>43</v>
      </c>
      <c r="AY385" s="36" t="s">
        <v>43</v>
      </c>
      <c r="AZ385" s="36" t="s">
        <v>43</v>
      </c>
      <c r="BA385" s="36" t="s">
        <v>43</v>
      </c>
      <c r="BB385" s="36" t="s">
        <v>43</v>
      </c>
      <c r="BC385" s="28"/>
    </row>
    <row r="386" spans="1:55" ht="15.75" customHeight="1" x14ac:dyDescent="0.25">
      <c r="A386" s="37" t="s">
        <v>630</v>
      </c>
      <c r="B386" s="46" t="s">
        <v>631</v>
      </c>
      <c r="C386" s="39" t="s">
        <v>40</v>
      </c>
      <c r="D386" s="35" t="s">
        <v>43</v>
      </c>
      <c r="E386" s="35" t="s">
        <v>43</v>
      </c>
      <c r="F386" s="35" t="s">
        <v>43</v>
      </c>
      <c r="G386" s="35" t="s">
        <v>43</v>
      </c>
      <c r="H386" s="35" t="s">
        <v>43</v>
      </c>
      <c r="I386" s="35" t="s">
        <v>43</v>
      </c>
      <c r="J386" s="35" t="s">
        <v>43</v>
      </c>
      <c r="K386" s="35" t="s">
        <v>43</v>
      </c>
      <c r="L386" s="35" t="s">
        <v>43</v>
      </c>
      <c r="M386" s="35" t="s">
        <v>43</v>
      </c>
      <c r="N386" s="35" t="s">
        <v>43</v>
      </c>
      <c r="O386" s="35" t="s">
        <v>43</v>
      </c>
      <c r="P386" s="35" t="s">
        <v>43</v>
      </c>
      <c r="Q386" s="35" t="s">
        <v>43</v>
      </c>
      <c r="R386" s="35" t="s">
        <v>43</v>
      </c>
      <c r="S386" s="35" t="s">
        <v>43</v>
      </c>
      <c r="T386" s="35" t="s">
        <v>43</v>
      </c>
      <c r="U386" s="35" t="s">
        <v>43</v>
      </c>
      <c r="V386" s="35" t="s">
        <v>43</v>
      </c>
      <c r="W386" s="35" t="s">
        <v>43</v>
      </c>
      <c r="X386" s="35" t="s">
        <v>43</v>
      </c>
      <c r="Y386" s="35" t="s">
        <v>43</v>
      </c>
      <c r="Z386" s="35" t="s">
        <v>43</v>
      </c>
      <c r="AA386" s="35" t="s">
        <v>43</v>
      </c>
      <c r="AB386" s="35" t="s">
        <v>43</v>
      </c>
      <c r="AE386" s="36" t="s">
        <v>43</v>
      </c>
      <c r="AF386" s="36" t="s">
        <v>43</v>
      </c>
      <c r="AG386" s="36" t="s">
        <v>43</v>
      </c>
      <c r="AH386" s="36" t="s">
        <v>43</v>
      </c>
      <c r="AI386" s="36" t="s">
        <v>43</v>
      </c>
      <c r="AJ386" s="36" t="s">
        <v>43</v>
      </c>
      <c r="AK386" s="36" t="s">
        <v>43</v>
      </c>
      <c r="AL386" s="36" t="s">
        <v>43</v>
      </c>
      <c r="AM386" s="36" t="s">
        <v>43</v>
      </c>
      <c r="AN386" s="36" t="s">
        <v>43</v>
      </c>
      <c r="AO386" s="36" t="s">
        <v>43</v>
      </c>
      <c r="AP386" s="36" t="s">
        <v>43</v>
      </c>
      <c r="AQ386" s="36" t="s">
        <v>43</v>
      </c>
      <c r="AR386" s="36" t="s">
        <v>43</v>
      </c>
      <c r="AS386" s="36" t="s">
        <v>43</v>
      </c>
      <c r="AT386" s="36" t="s">
        <v>43</v>
      </c>
      <c r="AU386" s="36" t="s">
        <v>43</v>
      </c>
      <c r="AV386" s="36" t="s">
        <v>43</v>
      </c>
      <c r="AW386" s="36" t="s">
        <v>43</v>
      </c>
      <c r="AX386" s="36" t="s">
        <v>43</v>
      </c>
      <c r="AY386" s="36" t="s">
        <v>43</v>
      </c>
      <c r="AZ386" s="36" t="s">
        <v>43</v>
      </c>
      <c r="BA386" s="36" t="s">
        <v>43</v>
      </c>
      <c r="BB386" s="36" t="s">
        <v>43</v>
      </c>
      <c r="BC386" s="28"/>
    </row>
    <row r="387" spans="1:55" ht="15.75" customHeight="1" collapsed="1" x14ac:dyDescent="0.25">
      <c r="A387" s="37" t="s">
        <v>632</v>
      </c>
      <c r="B387" s="46" t="s">
        <v>633</v>
      </c>
      <c r="C387" s="39" t="s">
        <v>40</v>
      </c>
      <c r="D387" s="35">
        <v>0</v>
      </c>
      <c r="E387" s="35">
        <v>8.4977</v>
      </c>
      <c r="F387" s="35">
        <v>23.45414881</v>
      </c>
      <c r="G387" s="35">
        <v>14.510862269836002</v>
      </c>
      <c r="H387" s="35">
        <v>22.514408523959325</v>
      </c>
      <c r="I387" s="35">
        <v>0</v>
      </c>
      <c r="J387" s="35">
        <v>31.651542269200004</v>
      </c>
      <c r="K387" s="35">
        <v>310.92370470000003</v>
      </c>
      <c r="L387" s="83">
        <v>71.022006997999995</v>
      </c>
      <c r="M387" s="35">
        <v>295</v>
      </c>
      <c r="N387" s="83">
        <v>635.51907506999999</v>
      </c>
      <c r="O387" s="35">
        <v>0</v>
      </c>
      <c r="P387" s="83">
        <v>39.991044039999991</v>
      </c>
      <c r="Q387" s="35">
        <v>0</v>
      </c>
      <c r="R387" s="83">
        <v>0</v>
      </c>
      <c r="S387" s="35">
        <v>0</v>
      </c>
      <c r="T387" s="83">
        <v>0</v>
      </c>
      <c r="U387" s="35">
        <v>0</v>
      </c>
      <c r="V387" s="83">
        <v>0</v>
      </c>
      <c r="W387" s="35">
        <v>0</v>
      </c>
      <c r="X387" s="83">
        <v>0</v>
      </c>
      <c r="Y387" s="35">
        <v>0</v>
      </c>
      <c r="Z387" s="83">
        <v>0</v>
      </c>
      <c r="AA387" s="35">
        <f>H387+J387+K387+M387+O387+Q387+S387+U387+W387+Y387</f>
        <v>660.0896554931594</v>
      </c>
      <c r="AB387" s="35">
        <f>H387+J387+L387+N387+P387+R387+T387+V387+X387+Z387</f>
        <v>800.69807690115931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36">
        <v>0</v>
      </c>
      <c r="AT387" s="36">
        <v>0</v>
      </c>
      <c r="AU387" s="36">
        <v>0</v>
      </c>
      <c r="AV387" s="36">
        <v>0</v>
      </c>
      <c r="AW387" s="36">
        <v>0</v>
      </c>
      <c r="AX387" s="36">
        <v>0</v>
      </c>
      <c r="AY387" s="36">
        <v>0</v>
      </c>
      <c r="AZ387" s="36">
        <v>0</v>
      </c>
      <c r="BA387" s="36">
        <v>0</v>
      </c>
      <c r="BB387" s="36">
        <v>0</v>
      </c>
      <c r="BC387" s="28"/>
    </row>
    <row r="388" spans="1:55" ht="15.75" customHeight="1" x14ac:dyDescent="0.25">
      <c r="A388" s="37" t="s">
        <v>634</v>
      </c>
      <c r="B388" s="46" t="s">
        <v>631</v>
      </c>
      <c r="C388" s="39" t="s">
        <v>40</v>
      </c>
      <c r="D388" s="35">
        <v>0</v>
      </c>
      <c r="E388" s="35">
        <v>8.4977</v>
      </c>
      <c r="F388" s="35">
        <v>23.45414881</v>
      </c>
      <c r="G388" s="35">
        <v>14.510862269836002</v>
      </c>
      <c r="H388" s="35">
        <v>22.514408523959325</v>
      </c>
      <c r="I388" s="35">
        <v>0</v>
      </c>
      <c r="J388" s="35">
        <v>31.651542269200004</v>
      </c>
      <c r="K388" s="35">
        <v>310.92370470000003</v>
      </c>
      <c r="L388" s="83">
        <v>71.022006997999995</v>
      </c>
      <c r="M388" s="35">
        <v>295</v>
      </c>
      <c r="N388" s="83">
        <v>635.51907506999999</v>
      </c>
      <c r="O388" s="35">
        <v>0</v>
      </c>
      <c r="P388" s="83">
        <v>39.991044039999991</v>
      </c>
      <c r="Q388" s="35">
        <v>0</v>
      </c>
      <c r="R388" s="83">
        <v>0</v>
      </c>
      <c r="S388" s="35">
        <v>0</v>
      </c>
      <c r="T388" s="83">
        <v>0</v>
      </c>
      <c r="U388" s="35">
        <v>0</v>
      </c>
      <c r="V388" s="83">
        <v>0</v>
      </c>
      <c r="W388" s="35">
        <v>0</v>
      </c>
      <c r="X388" s="83">
        <v>0</v>
      </c>
      <c r="Y388" s="35">
        <v>0</v>
      </c>
      <c r="Z388" s="83">
        <v>0</v>
      </c>
      <c r="AA388" s="35">
        <f>H388+J388+K388+M388+O388+Q388+S388+U388+W388+Y388</f>
        <v>660.0896554931594</v>
      </c>
      <c r="AB388" s="35">
        <f>H388+J388+L388+N388+P388+R388+T388+V388+X388+Z388</f>
        <v>800.69807690115931</v>
      </c>
      <c r="AE388" s="36">
        <v>0</v>
      </c>
      <c r="AF388" s="36">
        <v>0</v>
      </c>
      <c r="AG388" s="36">
        <v>0</v>
      </c>
      <c r="AH388" s="36">
        <v>0</v>
      </c>
      <c r="AI388" s="36">
        <v>0</v>
      </c>
      <c r="AJ388" s="36">
        <v>0</v>
      </c>
      <c r="AK388" s="36">
        <v>0</v>
      </c>
      <c r="AL388" s="36">
        <v>0</v>
      </c>
      <c r="AM388" s="36">
        <v>0</v>
      </c>
      <c r="AN388" s="36">
        <v>0</v>
      </c>
      <c r="AO388" s="36">
        <v>0</v>
      </c>
      <c r="AP388" s="36">
        <v>0</v>
      </c>
      <c r="AQ388" s="36">
        <v>0</v>
      </c>
      <c r="AR388" s="36">
        <v>0</v>
      </c>
      <c r="AS388" s="36">
        <v>0</v>
      </c>
      <c r="AT388" s="36">
        <v>0</v>
      </c>
      <c r="AU388" s="36">
        <v>0</v>
      </c>
      <c r="AV388" s="36">
        <v>0</v>
      </c>
      <c r="AW388" s="36">
        <v>0</v>
      </c>
      <c r="AX388" s="36">
        <v>0</v>
      </c>
      <c r="AY388" s="36">
        <v>0</v>
      </c>
      <c r="AZ388" s="36">
        <v>0</v>
      </c>
      <c r="BA388" s="36">
        <v>0</v>
      </c>
      <c r="BB388" s="36">
        <v>0</v>
      </c>
      <c r="BC388" s="28"/>
    </row>
    <row r="389" spans="1:55" ht="15.75" customHeight="1" x14ac:dyDescent="0.25">
      <c r="A389" s="37" t="s">
        <v>635</v>
      </c>
      <c r="B389" s="45" t="s">
        <v>636</v>
      </c>
      <c r="C389" s="39" t="s">
        <v>40</v>
      </c>
      <c r="D389" s="83" t="s">
        <v>43</v>
      </c>
      <c r="E389" s="83" t="s">
        <v>43</v>
      </c>
      <c r="F389" s="83" t="s">
        <v>43</v>
      </c>
      <c r="G389" s="83" t="s">
        <v>43</v>
      </c>
      <c r="H389" s="83" t="s">
        <v>43</v>
      </c>
      <c r="I389" s="83" t="s">
        <v>43</v>
      </c>
      <c r="J389" s="83" t="s">
        <v>43</v>
      </c>
      <c r="K389" s="83" t="s">
        <v>43</v>
      </c>
      <c r="L389" s="83" t="s">
        <v>43</v>
      </c>
      <c r="M389" s="83" t="s">
        <v>43</v>
      </c>
      <c r="N389" s="83" t="s">
        <v>43</v>
      </c>
      <c r="O389" s="83" t="s">
        <v>43</v>
      </c>
      <c r="P389" s="83" t="s">
        <v>43</v>
      </c>
      <c r="Q389" s="83" t="s">
        <v>43</v>
      </c>
      <c r="R389" s="83" t="s">
        <v>43</v>
      </c>
      <c r="S389" s="83" t="s">
        <v>43</v>
      </c>
      <c r="T389" s="83" t="s">
        <v>43</v>
      </c>
      <c r="U389" s="83" t="s">
        <v>43</v>
      </c>
      <c r="V389" s="83" t="s">
        <v>43</v>
      </c>
      <c r="W389" s="83" t="s">
        <v>43</v>
      </c>
      <c r="X389" s="83" t="s">
        <v>43</v>
      </c>
      <c r="Y389" s="83" t="s">
        <v>43</v>
      </c>
      <c r="Z389" s="83" t="s">
        <v>43</v>
      </c>
      <c r="AA389" s="83" t="s">
        <v>43</v>
      </c>
      <c r="AB389" s="83" t="s">
        <v>43</v>
      </c>
      <c r="AE389" s="36" t="s">
        <v>43</v>
      </c>
      <c r="AF389" s="36" t="s">
        <v>43</v>
      </c>
      <c r="AG389" s="36" t="s">
        <v>43</v>
      </c>
      <c r="AH389" s="36" t="s">
        <v>43</v>
      </c>
      <c r="AI389" s="36" t="s">
        <v>43</v>
      </c>
      <c r="AJ389" s="36" t="s">
        <v>43</v>
      </c>
      <c r="AK389" s="36" t="s">
        <v>43</v>
      </c>
      <c r="AL389" s="36" t="s">
        <v>43</v>
      </c>
      <c r="AM389" s="36" t="s">
        <v>43</v>
      </c>
      <c r="AN389" s="36" t="s">
        <v>43</v>
      </c>
      <c r="AO389" s="36" t="s">
        <v>43</v>
      </c>
      <c r="AP389" s="36" t="s">
        <v>43</v>
      </c>
      <c r="AQ389" s="36" t="s">
        <v>43</v>
      </c>
      <c r="AR389" s="36" t="s">
        <v>43</v>
      </c>
      <c r="AS389" s="36" t="s">
        <v>43</v>
      </c>
      <c r="AT389" s="36" t="s">
        <v>43</v>
      </c>
      <c r="AU389" s="36" t="s">
        <v>43</v>
      </c>
      <c r="AV389" s="36" t="s">
        <v>43</v>
      </c>
      <c r="AW389" s="36" t="s">
        <v>43</v>
      </c>
      <c r="AX389" s="36" t="s">
        <v>43</v>
      </c>
      <c r="AY389" s="36" t="s">
        <v>43</v>
      </c>
      <c r="AZ389" s="36" t="s">
        <v>43</v>
      </c>
      <c r="BA389" s="36" t="s">
        <v>43</v>
      </c>
      <c r="BB389" s="36" t="s">
        <v>43</v>
      </c>
      <c r="BC389" s="28"/>
    </row>
    <row r="390" spans="1:55" ht="15.75" customHeight="1" x14ac:dyDescent="0.25">
      <c r="A390" s="37" t="s">
        <v>637</v>
      </c>
      <c r="B390" s="45" t="s">
        <v>444</v>
      </c>
      <c r="C390" s="39" t="s">
        <v>40</v>
      </c>
      <c r="D390" s="35" t="s">
        <v>43</v>
      </c>
      <c r="E390" s="35" t="s">
        <v>43</v>
      </c>
      <c r="F390" s="35" t="s">
        <v>43</v>
      </c>
      <c r="G390" s="35" t="s">
        <v>43</v>
      </c>
      <c r="H390" s="35" t="s">
        <v>43</v>
      </c>
      <c r="I390" s="35" t="s">
        <v>43</v>
      </c>
      <c r="J390" s="35" t="s">
        <v>43</v>
      </c>
      <c r="K390" s="35" t="s">
        <v>43</v>
      </c>
      <c r="L390" s="35" t="s">
        <v>43</v>
      </c>
      <c r="M390" s="35" t="s">
        <v>43</v>
      </c>
      <c r="N390" s="35" t="s">
        <v>43</v>
      </c>
      <c r="O390" s="35" t="s">
        <v>43</v>
      </c>
      <c r="P390" s="35" t="s">
        <v>43</v>
      </c>
      <c r="Q390" s="35" t="s">
        <v>43</v>
      </c>
      <c r="R390" s="35" t="s">
        <v>43</v>
      </c>
      <c r="S390" s="35" t="s">
        <v>43</v>
      </c>
      <c r="T390" s="35" t="s">
        <v>43</v>
      </c>
      <c r="U390" s="35" t="s">
        <v>43</v>
      </c>
      <c r="V390" s="35" t="s">
        <v>43</v>
      </c>
      <c r="W390" s="35" t="s">
        <v>43</v>
      </c>
      <c r="X390" s="35" t="s">
        <v>43</v>
      </c>
      <c r="Y390" s="35" t="s">
        <v>43</v>
      </c>
      <c r="Z390" s="35" t="s">
        <v>43</v>
      </c>
      <c r="AA390" s="35" t="s">
        <v>43</v>
      </c>
      <c r="AB390" s="35" t="s">
        <v>43</v>
      </c>
      <c r="AE390" s="36" t="s">
        <v>43</v>
      </c>
      <c r="AF390" s="36" t="s">
        <v>43</v>
      </c>
      <c r="AG390" s="36" t="s">
        <v>43</v>
      </c>
      <c r="AH390" s="36" t="s">
        <v>43</v>
      </c>
      <c r="AI390" s="36" t="s">
        <v>43</v>
      </c>
      <c r="AJ390" s="36" t="s">
        <v>43</v>
      </c>
      <c r="AK390" s="36" t="s">
        <v>43</v>
      </c>
      <c r="AL390" s="36" t="s">
        <v>43</v>
      </c>
      <c r="AM390" s="36" t="s">
        <v>43</v>
      </c>
      <c r="AN390" s="36" t="s">
        <v>43</v>
      </c>
      <c r="AO390" s="36" t="s">
        <v>43</v>
      </c>
      <c r="AP390" s="36" t="s">
        <v>43</v>
      </c>
      <c r="AQ390" s="36" t="s">
        <v>43</v>
      </c>
      <c r="AR390" s="36" t="s">
        <v>43</v>
      </c>
      <c r="AS390" s="36" t="s">
        <v>43</v>
      </c>
      <c r="AT390" s="36" t="s">
        <v>43</v>
      </c>
      <c r="AU390" s="36" t="s">
        <v>43</v>
      </c>
      <c r="AV390" s="36" t="s">
        <v>43</v>
      </c>
      <c r="AW390" s="36" t="s">
        <v>43</v>
      </c>
      <c r="AX390" s="36" t="s">
        <v>43</v>
      </c>
      <c r="AY390" s="36" t="s">
        <v>43</v>
      </c>
      <c r="AZ390" s="36" t="s">
        <v>43</v>
      </c>
      <c r="BA390" s="36" t="s">
        <v>43</v>
      </c>
      <c r="BB390" s="36" t="s">
        <v>43</v>
      </c>
      <c r="BC390" s="28"/>
    </row>
    <row r="391" spans="1:55" ht="31.5" customHeight="1" x14ac:dyDescent="0.25">
      <c r="A391" s="37" t="s">
        <v>638</v>
      </c>
      <c r="B391" s="45" t="s">
        <v>639</v>
      </c>
      <c r="C391" s="39" t="s">
        <v>40</v>
      </c>
      <c r="D391" s="35" t="s">
        <v>43</v>
      </c>
      <c r="E391" s="35" t="s">
        <v>43</v>
      </c>
      <c r="F391" s="35" t="s">
        <v>43</v>
      </c>
      <c r="G391" s="35" t="s">
        <v>43</v>
      </c>
      <c r="H391" s="35" t="s">
        <v>43</v>
      </c>
      <c r="I391" s="35" t="s">
        <v>43</v>
      </c>
      <c r="J391" s="35" t="s">
        <v>43</v>
      </c>
      <c r="K391" s="35" t="s">
        <v>43</v>
      </c>
      <c r="L391" s="35" t="s">
        <v>43</v>
      </c>
      <c r="M391" s="35" t="s">
        <v>43</v>
      </c>
      <c r="N391" s="35" t="s">
        <v>43</v>
      </c>
      <c r="O391" s="35" t="s">
        <v>43</v>
      </c>
      <c r="P391" s="35" t="s">
        <v>43</v>
      </c>
      <c r="Q391" s="35" t="s">
        <v>43</v>
      </c>
      <c r="R391" s="35" t="s">
        <v>43</v>
      </c>
      <c r="S391" s="35" t="s">
        <v>43</v>
      </c>
      <c r="T391" s="35" t="s">
        <v>43</v>
      </c>
      <c r="U391" s="35" t="s">
        <v>43</v>
      </c>
      <c r="V391" s="35" t="s">
        <v>43</v>
      </c>
      <c r="W391" s="35" t="s">
        <v>43</v>
      </c>
      <c r="X391" s="35" t="s">
        <v>43</v>
      </c>
      <c r="Y391" s="35" t="s">
        <v>43</v>
      </c>
      <c r="Z391" s="35" t="s">
        <v>43</v>
      </c>
      <c r="AA391" s="35" t="s">
        <v>43</v>
      </c>
      <c r="AB391" s="35" t="s">
        <v>43</v>
      </c>
      <c r="AE391" s="36" t="s">
        <v>43</v>
      </c>
      <c r="AF391" s="36" t="s">
        <v>43</v>
      </c>
      <c r="AG391" s="36" t="s">
        <v>43</v>
      </c>
      <c r="AH391" s="36" t="s">
        <v>43</v>
      </c>
      <c r="AI391" s="36" t="s">
        <v>43</v>
      </c>
      <c r="AJ391" s="36" t="s">
        <v>43</v>
      </c>
      <c r="AK391" s="36" t="s">
        <v>43</v>
      </c>
      <c r="AL391" s="36" t="s">
        <v>43</v>
      </c>
      <c r="AM391" s="36" t="s">
        <v>43</v>
      </c>
      <c r="AN391" s="36" t="s">
        <v>43</v>
      </c>
      <c r="AO391" s="36" t="s">
        <v>43</v>
      </c>
      <c r="AP391" s="36" t="s">
        <v>43</v>
      </c>
      <c r="AQ391" s="36" t="s">
        <v>43</v>
      </c>
      <c r="AR391" s="36" t="s">
        <v>43</v>
      </c>
      <c r="AS391" s="36" t="s">
        <v>43</v>
      </c>
      <c r="AT391" s="36" t="s">
        <v>43</v>
      </c>
      <c r="AU391" s="36" t="s">
        <v>43</v>
      </c>
      <c r="AV391" s="36" t="s">
        <v>43</v>
      </c>
      <c r="AW391" s="36" t="s">
        <v>43</v>
      </c>
      <c r="AX391" s="36" t="s">
        <v>43</v>
      </c>
      <c r="AY391" s="36" t="s">
        <v>43</v>
      </c>
      <c r="AZ391" s="36" t="s">
        <v>43</v>
      </c>
      <c r="BA391" s="36" t="s">
        <v>43</v>
      </c>
      <c r="BB391" s="36" t="s">
        <v>43</v>
      </c>
      <c r="BC391" s="28"/>
    </row>
    <row r="392" spans="1:55" ht="18" customHeight="1" x14ac:dyDescent="0.25">
      <c r="A392" s="37" t="s">
        <v>640</v>
      </c>
      <c r="B392" s="46" t="s">
        <v>65</v>
      </c>
      <c r="C392" s="39" t="s">
        <v>40</v>
      </c>
      <c r="D392" s="35" t="s">
        <v>43</v>
      </c>
      <c r="E392" s="35" t="s">
        <v>43</v>
      </c>
      <c r="F392" s="35" t="s">
        <v>43</v>
      </c>
      <c r="G392" s="35" t="s">
        <v>43</v>
      </c>
      <c r="H392" s="35" t="s">
        <v>43</v>
      </c>
      <c r="I392" s="35" t="s">
        <v>43</v>
      </c>
      <c r="J392" s="35" t="s">
        <v>43</v>
      </c>
      <c r="K392" s="35" t="s">
        <v>43</v>
      </c>
      <c r="L392" s="35" t="s">
        <v>43</v>
      </c>
      <c r="M392" s="35" t="s">
        <v>43</v>
      </c>
      <c r="N392" s="35" t="s">
        <v>43</v>
      </c>
      <c r="O392" s="35" t="s">
        <v>43</v>
      </c>
      <c r="P392" s="35" t="s">
        <v>43</v>
      </c>
      <c r="Q392" s="35" t="s">
        <v>43</v>
      </c>
      <c r="R392" s="35" t="s">
        <v>43</v>
      </c>
      <c r="S392" s="35" t="s">
        <v>43</v>
      </c>
      <c r="T392" s="35" t="s">
        <v>43</v>
      </c>
      <c r="U392" s="35" t="s">
        <v>43</v>
      </c>
      <c r="V392" s="35" t="s">
        <v>43</v>
      </c>
      <c r="W392" s="35" t="s">
        <v>43</v>
      </c>
      <c r="X392" s="35" t="s">
        <v>43</v>
      </c>
      <c r="Y392" s="35" t="s">
        <v>43</v>
      </c>
      <c r="Z392" s="35" t="s">
        <v>43</v>
      </c>
      <c r="AA392" s="35" t="s">
        <v>43</v>
      </c>
      <c r="AB392" s="35" t="s">
        <v>43</v>
      </c>
      <c r="AE392" s="36" t="s">
        <v>43</v>
      </c>
      <c r="AF392" s="36" t="s">
        <v>43</v>
      </c>
      <c r="AG392" s="36" t="s">
        <v>43</v>
      </c>
      <c r="AH392" s="36" t="s">
        <v>43</v>
      </c>
      <c r="AI392" s="36" t="s">
        <v>43</v>
      </c>
      <c r="AJ392" s="36" t="s">
        <v>43</v>
      </c>
      <c r="AK392" s="36" t="s">
        <v>43</v>
      </c>
      <c r="AL392" s="36" t="s">
        <v>43</v>
      </c>
      <c r="AM392" s="36" t="s">
        <v>43</v>
      </c>
      <c r="AN392" s="36" t="s">
        <v>43</v>
      </c>
      <c r="AO392" s="36" t="s">
        <v>43</v>
      </c>
      <c r="AP392" s="36" t="s">
        <v>43</v>
      </c>
      <c r="AQ392" s="36" t="s">
        <v>43</v>
      </c>
      <c r="AR392" s="36" t="s">
        <v>43</v>
      </c>
      <c r="AS392" s="36" t="s">
        <v>43</v>
      </c>
      <c r="AT392" s="36" t="s">
        <v>43</v>
      </c>
      <c r="AU392" s="36" t="s">
        <v>43</v>
      </c>
      <c r="AV392" s="36" t="s">
        <v>43</v>
      </c>
      <c r="AW392" s="36" t="s">
        <v>43</v>
      </c>
      <c r="AX392" s="36" t="s">
        <v>43</v>
      </c>
      <c r="AY392" s="36" t="s">
        <v>43</v>
      </c>
      <c r="AZ392" s="36" t="s">
        <v>43</v>
      </c>
      <c r="BA392" s="36" t="s">
        <v>43</v>
      </c>
      <c r="BB392" s="36" t="s">
        <v>43</v>
      </c>
      <c r="BC392" s="28"/>
    </row>
    <row r="393" spans="1:55" ht="18" customHeight="1" x14ac:dyDescent="0.25">
      <c r="A393" s="37" t="s">
        <v>641</v>
      </c>
      <c r="B393" s="85" t="s">
        <v>67</v>
      </c>
      <c r="C393" s="39" t="s">
        <v>40</v>
      </c>
      <c r="D393" s="35" t="s">
        <v>43</v>
      </c>
      <c r="E393" s="35" t="s">
        <v>43</v>
      </c>
      <c r="F393" s="35" t="s">
        <v>43</v>
      </c>
      <c r="G393" s="35" t="s">
        <v>43</v>
      </c>
      <c r="H393" s="35" t="s">
        <v>43</v>
      </c>
      <c r="I393" s="35" t="s">
        <v>43</v>
      </c>
      <c r="J393" s="35" t="s">
        <v>43</v>
      </c>
      <c r="K393" s="35" t="s">
        <v>43</v>
      </c>
      <c r="L393" s="35" t="s">
        <v>43</v>
      </c>
      <c r="M393" s="35" t="s">
        <v>43</v>
      </c>
      <c r="N393" s="35" t="s">
        <v>43</v>
      </c>
      <c r="O393" s="35" t="s">
        <v>43</v>
      </c>
      <c r="P393" s="35" t="s">
        <v>43</v>
      </c>
      <c r="Q393" s="35" t="s">
        <v>43</v>
      </c>
      <c r="R393" s="35" t="s">
        <v>43</v>
      </c>
      <c r="S393" s="35" t="s">
        <v>43</v>
      </c>
      <c r="T393" s="35" t="s">
        <v>43</v>
      </c>
      <c r="U393" s="35" t="s">
        <v>43</v>
      </c>
      <c r="V393" s="35" t="s">
        <v>43</v>
      </c>
      <c r="W393" s="35" t="s">
        <v>43</v>
      </c>
      <c r="X393" s="35" t="s">
        <v>43</v>
      </c>
      <c r="Y393" s="35" t="s">
        <v>43</v>
      </c>
      <c r="Z393" s="35" t="s">
        <v>43</v>
      </c>
      <c r="AA393" s="35" t="s">
        <v>43</v>
      </c>
      <c r="AB393" s="35" t="s">
        <v>43</v>
      </c>
      <c r="AE393" s="36" t="s">
        <v>43</v>
      </c>
      <c r="AF393" s="36" t="s">
        <v>43</v>
      </c>
      <c r="AG393" s="36" t="s">
        <v>43</v>
      </c>
      <c r="AH393" s="36" t="s">
        <v>43</v>
      </c>
      <c r="AI393" s="36" t="s">
        <v>43</v>
      </c>
      <c r="AJ393" s="36" t="s">
        <v>43</v>
      </c>
      <c r="AK393" s="36" t="s">
        <v>43</v>
      </c>
      <c r="AL393" s="36" t="s">
        <v>43</v>
      </c>
      <c r="AM393" s="36" t="s">
        <v>43</v>
      </c>
      <c r="AN393" s="36" t="s">
        <v>43</v>
      </c>
      <c r="AO393" s="36" t="s">
        <v>43</v>
      </c>
      <c r="AP393" s="36" t="s">
        <v>43</v>
      </c>
      <c r="AQ393" s="36" t="s">
        <v>43</v>
      </c>
      <c r="AR393" s="36" t="s">
        <v>43</v>
      </c>
      <c r="AS393" s="36" t="s">
        <v>43</v>
      </c>
      <c r="AT393" s="36" t="s">
        <v>43</v>
      </c>
      <c r="AU393" s="36" t="s">
        <v>43</v>
      </c>
      <c r="AV393" s="36" t="s">
        <v>43</v>
      </c>
      <c r="AW393" s="36" t="s">
        <v>43</v>
      </c>
      <c r="AX393" s="36" t="s">
        <v>43</v>
      </c>
      <c r="AY393" s="36" t="s">
        <v>43</v>
      </c>
      <c r="AZ393" s="36" t="s">
        <v>43</v>
      </c>
      <c r="BA393" s="36" t="s">
        <v>43</v>
      </c>
      <c r="BB393" s="36" t="s">
        <v>43</v>
      </c>
      <c r="BC393" s="28"/>
    </row>
    <row r="394" spans="1:55" ht="31.5" customHeight="1" x14ac:dyDescent="0.25">
      <c r="A394" s="37" t="s">
        <v>46</v>
      </c>
      <c r="B394" s="43" t="s">
        <v>642</v>
      </c>
      <c r="C394" s="39" t="s">
        <v>40</v>
      </c>
      <c r="D394" s="35" t="s">
        <v>43</v>
      </c>
      <c r="E394" s="35" t="s">
        <v>43</v>
      </c>
      <c r="F394" s="35" t="s">
        <v>43</v>
      </c>
      <c r="G394" s="35" t="s">
        <v>43</v>
      </c>
      <c r="H394" s="35" t="s">
        <v>43</v>
      </c>
      <c r="I394" s="35" t="s">
        <v>43</v>
      </c>
      <c r="J394" s="35" t="s">
        <v>43</v>
      </c>
      <c r="K394" s="35" t="s">
        <v>43</v>
      </c>
      <c r="L394" s="35" t="s">
        <v>43</v>
      </c>
      <c r="M394" s="35" t="s">
        <v>43</v>
      </c>
      <c r="N394" s="35" t="s">
        <v>43</v>
      </c>
      <c r="O394" s="35" t="s">
        <v>43</v>
      </c>
      <c r="P394" s="35" t="s">
        <v>43</v>
      </c>
      <c r="Q394" s="35" t="s">
        <v>43</v>
      </c>
      <c r="R394" s="35" t="s">
        <v>43</v>
      </c>
      <c r="S394" s="35" t="s">
        <v>43</v>
      </c>
      <c r="T394" s="35" t="s">
        <v>43</v>
      </c>
      <c r="U394" s="35" t="s">
        <v>43</v>
      </c>
      <c r="V394" s="35" t="s">
        <v>43</v>
      </c>
      <c r="W394" s="35" t="s">
        <v>43</v>
      </c>
      <c r="X394" s="35" t="s">
        <v>43</v>
      </c>
      <c r="Y394" s="35" t="s">
        <v>43</v>
      </c>
      <c r="Z394" s="35" t="s">
        <v>43</v>
      </c>
      <c r="AA394" s="35" t="s">
        <v>43</v>
      </c>
      <c r="AB394" s="35" t="s">
        <v>43</v>
      </c>
      <c r="AE394" s="36" t="s">
        <v>43</v>
      </c>
      <c r="AF394" s="36" t="s">
        <v>43</v>
      </c>
      <c r="AG394" s="36" t="s">
        <v>43</v>
      </c>
      <c r="AH394" s="36" t="s">
        <v>43</v>
      </c>
      <c r="AI394" s="36" t="s">
        <v>43</v>
      </c>
      <c r="AJ394" s="36" t="s">
        <v>43</v>
      </c>
      <c r="AK394" s="36" t="s">
        <v>43</v>
      </c>
      <c r="AL394" s="36" t="s">
        <v>43</v>
      </c>
      <c r="AM394" s="36" t="s">
        <v>43</v>
      </c>
      <c r="AN394" s="36" t="s">
        <v>43</v>
      </c>
      <c r="AO394" s="36" t="s">
        <v>43</v>
      </c>
      <c r="AP394" s="36" t="s">
        <v>43</v>
      </c>
      <c r="AQ394" s="36" t="s">
        <v>43</v>
      </c>
      <c r="AR394" s="36" t="s">
        <v>43</v>
      </c>
      <c r="AS394" s="36" t="s">
        <v>43</v>
      </c>
      <c r="AT394" s="36" t="s">
        <v>43</v>
      </c>
      <c r="AU394" s="36" t="s">
        <v>43</v>
      </c>
      <c r="AV394" s="36" t="s">
        <v>43</v>
      </c>
      <c r="AW394" s="36" t="s">
        <v>43</v>
      </c>
      <c r="AX394" s="36" t="s">
        <v>43</v>
      </c>
      <c r="AY394" s="36" t="s">
        <v>43</v>
      </c>
      <c r="AZ394" s="36" t="s">
        <v>43</v>
      </c>
      <c r="BA394" s="36" t="s">
        <v>43</v>
      </c>
      <c r="BB394" s="36" t="s">
        <v>43</v>
      </c>
      <c r="BC394" s="28"/>
    </row>
    <row r="395" spans="1:55" ht="31.5" customHeight="1" x14ac:dyDescent="0.25">
      <c r="A395" s="37" t="s">
        <v>643</v>
      </c>
      <c r="B395" s="45" t="s">
        <v>45</v>
      </c>
      <c r="C395" s="39" t="s">
        <v>40</v>
      </c>
      <c r="D395" s="35" t="s">
        <v>43</v>
      </c>
      <c r="E395" s="35" t="s">
        <v>43</v>
      </c>
      <c r="F395" s="35" t="s">
        <v>43</v>
      </c>
      <c r="G395" s="35" t="s">
        <v>43</v>
      </c>
      <c r="H395" s="35" t="s">
        <v>43</v>
      </c>
      <c r="I395" s="35" t="s">
        <v>43</v>
      </c>
      <c r="J395" s="35" t="s">
        <v>43</v>
      </c>
      <c r="K395" s="35" t="s">
        <v>43</v>
      </c>
      <c r="L395" s="35" t="s">
        <v>43</v>
      </c>
      <c r="M395" s="35" t="s">
        <v>43</v>
      </c>
      <c r="N395" s="35" t="s">
        <v>43</v>
      </c>
      <c r="O395" s="35" t="s">
        <v>43</v>
      </c>
      <c r="P395" s="35" t="s">
        <v>43</v>
      </c>
      <c r="Q395" s="35" t="s">
        <v>43</v>
      </c>
      <c r="R395" s="35" t="s">
        <v>43</v>
      </c>
      <c r="S395" s="35" t="s">
        <v>43</v>
      </c>
      <c r="T395" s="35" t="s">
        <v>43</v>
      </c>
      <c r="U395" s="35" t="s">
        <v>43</v>
      </c>
      <c r="V395" s="35" t="s">
        <v>43</v>
      </c>
      <c r="W395" s="35" t="s">
        <v>43</v>
      </c>
      <c r="X395" s="35" t="s">
        <v>43</v>
      </c>
      <c r="Y395" s="35" t="s">
        <v>43</v>
      </c>
      <c r="Z395" s="35" t="s">
        <v>43</v>
      </c>
      <c r="AA395" s="35" t="s">
        <v>43</v>
      </c>
      <c r="AB395" s="35" t="s">
        <v>43</v>
      </c>
      <c r="AE395" s="36" t="s">
        <v>43</v>
      </c>
      <c r="AF395" s="36" t="s">
        <v>43</v>
      </c>
      <c r="AG395" s="36" t="s">
        <v>43</v>
      </c>
      <c r="AH395" s="36" t="s">
        <v>43</v>
      </c>
      <c r="AI395" s="36" t="s">
        <v>43</v>
      </c>
      <c r="AJ395" s="36" t="s">
        <v>43</v>
      </c>
      <c r="AK395" s="36" t="s">
        <v>43</v>
      </c>
      <c r="AL395" s="36" t="s">
        <v>43</v>
      </c>
      <c r="AM395" s="36" t="s">
        <v>43</v>
      </c>
      <c r="AN395" s="36" t="s">
        <v>43</v>
      </c>
      <c r="AO395" s="36" t="s">
        <v>43</v>
      </c>
      <c r="AP395" s="36" t="s">
        <v>43</v>
      </c>
      <c r="AQ395" s="36" t="s">
        <v>43</v>
      </c>
      <c r="AR395" s="36" t="s">
        <v>43</v>
      </c>
      <c r="AS395" s="36" t="s">
        <v>43</v>
      </c>
      <c r="AT395" s="36" t="s">
        <v>43</v>
      </c>
      <c r="AU395" s="36" t="s">
        <v>43</v>
      </c>
      <c r="AV395" s="36" t="s">
        <v>43</v>
      </c>
      <c r="AW395" s="36" t="s">
        <v>43</v>
      </c>
      <c r="AX395" s="36" t="s">
        <v>43</v>
      </c>
      <c r="AY395" s="36" t="s">
        <v>43</v>
      </c>
      <c r="AZ395" s="36" t="s">
        <v>43</v>
      </c>
      <c r="BA395" s="36" t="s">
        <v>43</v>
      </c>
      <c r="BB395" s="36" t="s">
        <v>43</v>
      </c>
      <c r="BC395" s="28"/>
    </row>
    <row r="396" spans="1:55" ht="31.5" customHeight="1" x14ac:dyDescent="0.25">
      <c r="A396" s="37" t="s">
        <v>644</v>
      </c>
      <c r="B396" s="45" t="s">
        <v>47</v>
      </c>
      <c r="C396" s="39" t="s">
        <v>40</v>
      </c>
      <c r="D396" s="35" t="s">
        <v>43</v>
      </c>
      <c r="E396" s="35" t="s">
        <v>43</v>
      </c>
      <c r="F396" s="35" t="s">
        <v>43</v>
      </c>
      <c r="G396" s="35" t="s">
        <v>43</v>
      </c>
      <c r="H396" s="35" t="s">
        <v>43</v>
      </c>
      <c r="I396" s="35" t="s">
        <v>43</v>
      </c>
      <c r="J396" s="35" t="s">
        <v>43</v>
      </c>
      <c r="K396" s="35" t="s">
        <v>43</v>
      </c>
      <c r="L396" s="35" t="s">
        <v>43</v>
      </c>
      <c r="M396" s="35" t="s">
        <v>43</v>
      </c>
      <c r="N396" s="35" t="s">
        <v>43</v>
      </c>
      <c r="O396" s="35" t="s">
        <v>43</v>
      </c>
      <c r="P396" s="35" t="s">
        <v>43</v>
      </c>
      <c r="Q396" s="35" t="s">
        <v>43</v>
      </c>
      <c r="R396" s="35" t="s">
        <v>43</v>
      </c>
      <c r="S396" s="35" t="s">
        <v>43</v>
      </c>
      <c r="T396" s="35" t="s">
        <v>43</v>
      </c>
      <c r="U396" s="35" t="s">
        <v>43</v>
      </c>
      <c r="V396" s="35" t="s">
        <v>43</v>
      </c>
      <c r="W396" s="35" t="s">
        <v>43</v>
      </c>
      <c r="X396" s="35" t="s">
        <v>43</v>
      </c>
      <c r="Y396" s="35" t="s">
        <v>43</v>
      </c>
      <c r="Z396" s="35" t="s">
        <v>43</v>
      </c>
      <c r="AA396" s="35" t="s">
        <v>43</v>
      </c>
      <c r="AB396" s="35" t="s">
        <v>43</v>
      </c>
      <c r="AE396" s="36" t="s">
        <v>43</v>
      </c>
      <c r="AF396" s="36" t="s">
        <v>43</v>
      </c>
      <c r="AG396" s="36" t="s">
        <v>43</v>
      </c>
      <c r="AH396" s="36" t="s">
        <v>43</v>
      </c>
      <c r="AI396" s="36" t="s">
        <v>43</v>
      </c>
      <c r="AJ396" s="36" t="s">
        <v>43</v>
      </c>
      <c r="AK396" s="36" t="s">
        <v>43</v>
      </c>
      <c r="AL396" s="36" t="s">
        <v>43</v>
      </c>
      <c r="AM396" s="36" t="s">
        <v>43</v>
      </c>
      <c r="AN396" s="36" t="s">
        <v>43</v>
      </c>
      <c r="AO396" s="36" t="s">
        <v>43</v>
      </c>
      <c r="AP396" s="36" t="s">
        <v>43</v>
      </c>
      <c r="AQ396" s="36" t="s">
        <v>43</v>
      </c>
      <c r="AR396" s="36" t="s">
        <v>43</v>
      </c>
      <c r="AS396" s="36" t="s">
        <v>43</v>
      </c>
      <c r="AT396" s="36" t="s">
        <v>43</v>
      </c>
      <c r="AU396" s="36" t="s">
        <v>43</v>
      </c>
      <c r="AV396" s="36" t="s">
        <v>43</v>
      </c>
      <c r="AW396" s="36" t="s">
        <v>43</v>
      </c>
      <c r="AX396" s="36" t="s">
        <v>43</v>
      </c>
      <c r="AY396" s="36" t="s">
        <v>43</v>
      </c>
      <c r="AZ396" s="36" t="s">
        <v>43</v>
      </c>
      <c r="BA396" s="36" t="s">
        <v>43</v>
      </c>
      <c r="BB396" s="36" t="s">
        <v>43</v>
      </c>
      <c r="BC396" s="28"/>
    </row>
    <row r="397" spans="1:55" ht="31.5" customHeight="1" x14ac:dyDescent="0.25">
      <c r="A397" s="37" t="s">
        <v>645</v>
      </c>
      <c r="B397" s="45" t="s">
        <v>49</v>
      </c>
      <c r="C397" s="39" t="s">
        <v>40</v>
      </c>
      <c r="D397" s="35" t="s">
        <v>43</v>
      </c>
      <c r="E397" s="35" t="s">
        <v>43</v>
      </c>
      <c r="F397" s="35" t="s">
        <v>43</v>
      </c>
      <c r="G397" s="35" t="s">
        <v>43</v>
      </c>
      <c r="H397" s="35" t="s">
        <v>43</v>
      </c>
      <c r="I397" s="35" t="s">
        <v>43</v>
      </c>
      <c r="J397" s="35" t="s">
        <v>43</v>
      </c>
      <c r="K397" s="35" t="s">
        <v>43</v>
      </c>
      <c r="L397" s="35" t="s">
        <v>43</v>
      </c>
      <c r="M397" s="35" t="s">
        <v>43</v>
      </c>
      <c r="N397" s="35" t="s">
        <v>43</v>
      </c>
      <c r="O397" s="35" t="s">
        <v>43</v>
      </c>
      <c r="P397" s="35" t="s">
        <v>43</v>
      </c>
      <c r="Q397" s="35" t="s">
        <v>43</v>
      </c>
      <c r="R397" s="35" t="s">
        <v>43</v>
      </c>
      <c r="S397" s="35" t="s">
        <v>43</v>
      </c>
      <c r="T397" s="35" t="s">
        <v>43</v>
      </c>
      <c r="U397" s="35" t="s">
        <v>43</v>
      </c>
      <c r="V397" s="35" t="s">
        <v>43</v>
      </c>
      <c r="W397" s="35" t="s">
        <v>43</v>
      </c>
      <c r="X397" s="35" t="s">
        <v>43</v>
      </c>
      <c r="Y397" s="35" t="s">
        <v>43</v>
      </c>
      <c r="Z397" s="35" t="s">
        <v>43</v>
      </c>
      <c r="AA397" s="35" t="s">
        <v>43</v>
      </c>
      <c r="AB397" s="35" t="s">
        <v>43</v>
      </c>
      <c r="AE397" s="36" t="s">
        <v>43</v>
      </c>
      <c r="AF397" s="36" t="s">
        <v>43</v>
      </c>
      <c r="AG397" s="36" t="s">
        <v>43</v>
      </c>
      <c r="AH397" s="36" t="s">
        <v>43</v>
      </c>
      <c r="AI397" s="36" t="s">
        <v>43</v>
      </c>
      <c r="AJ397" s="36" t="s">
        <v>43</v>
      </c>
      <c r="AK397" s="36" t="s">
        <v>43</v>
      </c>
      <c r="AL397" s="36" t="s">
        <v>43</v>
      </c>
      <c r="AM397" s="36" t="s">
        <v>43</v>
      </c>
      <c r="AN397" s="36" t="s">
        <v>43</v>
      </c>
      <c r="AO397" s="36" t="s">
        <v>43</v>
      </c>
      <c r="AP397" s="36" t="s">
        <v>43</v>
      </c>
      <c r="AQ397" s="36" t="s">
        <v>43</v>
      </c>
      <c r="AR397" s="36" t="s">
        <v>43</v>
      </c>
      <c r="AS397" s="36" t="s">
        <v>43</v>
      </c>
      <c r="AT397" s="36" t="s">
        <v>43</v>
      </c>
      <c r="AU397" s="36" t="s">
        <v>43</v>
      </c>
      <c r="AV397" s="36" t="s">
        <v>43</v>
      </c>
      <c r="AW397" s="36" t="s">
        <v>43</v>
      </c>
      <c r="AX397" s="36" t="s">
        <v>43</v>
      </c>
      <c r="AY397" s="36" t="s">
        <v>43</v>
      </c>
      <c r="AZ397" s="36" t="s">
        <v>43</v>
      </c>
      <c r="BA397" s="36" t="s">
        <v>43</v>
      </c>
      <c r="BB397" s="36" t="s">
        <v>43</v>
      </c>
      <c r="BC397" s="28"/>
    </row>
    <row r="398" spans="1:55" ht="15.75" customHeight="1" collapsed="1" x14ac:dyDescent="0.25">
      <c r="A398" s="37" t="s">
        <v>48</v>
      </c>
      <c r="B398" s="43" t="s">
        <v>646</v>
      </c>
      <c r="C398" s="39" t="s">
        <v>40</v>
      </c>
      <c r="D398" s="35">
        <v>0</v>
      </c>
      <c r="E398" s="35">
        <v>0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35">
        <v>0</v>
      </c>
      <c r="L398" s="83">
        <v>0</v>
      </c>
      <c r="M398" s="35">
        <v>0</v>
      </c>
      <c r="N398" s="83">
        <v>0</v>
      </c>
      <c r="O398" s="35">
        <v>0</v>
      </c>
      <c r="P398" s="83">
        <v>0</v>
      </c>
      <c r="Q398" s="35">
        <v>0</v>
      </c>
      <c r="R398" s="83">
        <v>0</v>
      </c>
      <c r="S398" s="35">
        <v>0</v>
      </c>
      <c r="T398" s="83">
        <v>0</v>
      </c>
      <c r="U398" s="35">
        <v>0</v>
      </c>
      <c r="V398" s="83">
        <v>0</v>
      </c>
      <c r="W398" s="35">
        <v>0</v>
      </c>
      <c r="X398" s="83">
        <v>0</v>
      </c>
      <c r="Y398" s="35">
        <v>0</v>
      </c>
      <c r="Z398" s="83">
        <v>0</v>
      </c>
      <c r="AA398" s="35">
        <f>H398+J398+K398+M398+O398+Q398+S398+U398+W398+Y398</f>
        <v>0</v>
      </c>
      <c r="AB398" s="35">
        <f>H398+J398+L398+N398+P398+R398+T398+V398+X398+Z398</f>
        <v>0</v>
      </c>
      <c r="AE398" s="36">
        <v>0</v>
      </c>
      <c r="AF398" s="36">
        <v>0</v>
      </c>
      <c r="AG398" s="36">
        <v>0</v>
      </c>
      <c r="AH398" s="36">
        <v>0</v>
      </c>
      <c r="AI398" s="36">
        <v>0</v>
      </c>
      <c r="AJ398" s="36">
        <v>0</v>
      </c>
      <c r="AK398" s="36">
        <v>0</v>
      </c>
      <c r="AL398" s="36">
        <v>0</v>
      </c>
      <c r="AM398" s="36">
        <v>0</v>
      </c>
      <c r="AN398" s="36">
        <v>0</v>
      </c>
      <c r="AO398" s="36">
        <v>0</v>
      </c>
      <c r="AP398" s="36">
        <v>0</v>
      </c>
      <c r="AQ398" s="36">
        <v>0</v>
      </c>
      <c r="AR398" s="36">
        <v>0</v>
      </c>
      <c r="AS398" s="36">
        <v>0</v>
      </c>
      <c r="AT398" s="36">
        <v>0</v>
      </c>
      <c r="AU398" s="36">
        <v>0</v>
      </c>
      <c r="AV398" s="36">
        <v>0</v>
      </c>
      <c r="AW398" s="36">
        <v>0</v>
      </c>
      <c r="AX398" s="36">
        <v>0</v>
      </c>
      <c r="AY398" s="36">
        <v>0</v>
      </c>
      <c r="AZ398" s="36">
        <v>0</v>
      </c>
      <c r="BA398" s="36">
        <v>0</v>
      </c>
      <c r="BB398" s="36">
        <v>0</v>
      </c>
      <c r="BC398" s="28"/>
    </row>
    <row r="399" spans="1:55" ht="15.75" customHeight="1" x14ac:dyDescent="0.25">
      <c r="A399" s="37" t="s">
        <v>50</v>
      </c>
      <c r="B399" s="44" t="s">
        <v>647</v>
      </c>
      <c r="C399" s="39" t="s">
        <v>40</v>
      </c>
      <c r="D399" s="83">
        <f t="shared" ref="D399:L399" si="358">D400+D413+D414</f>
        <v>798.70672876633114</v>
      </c>
      <c r="E399" s="83">
        <f t="shared" si="358"/>
        <v>962.77192200000002</v>
      </c>
      <c r="F399" s="83">
        <f t="shared" si="358"/>
        <v>706.19695746100001</v>
      </c>
      <c r="G399" s="83">
        <f t="shared" si="358"/>
        <v>752.20000304970426</v>
      </c>
      <c r="H399" s="83">
        <f t="shared" si="358"/>
        <v>728.52804083298986</v>
      </c>
      <c r="I399" s="83">
        <f t="shared" si="358"/>
        <v>750.83312609999996</v>
      </c>
      <c r="J399" s="83">
        <f t="shared" si="358"/>
        <v>1529.8278246666</v>
      </c>
      <c r="K399" s="83">
        <f t="shared" si="358"/>
        <v>886.51440448486869</v>
      </c>
      <c r="L399" s="83">
        <f t="shared" si="358"/>
        <v>846.93619349200014</v>
      </c>
      <c r="M399" s="83">
        <f>M400+M413+M414</f>
        <v>880.67813437496511</v>
      </c>
      <c r="N399" s="83">
        <f t="shared" ref="N399" si="359">N400+N413+N414</f>
        <v>880.67813436999984</v>
      </c>
      <c r="O399" s="83">
        <f>O400+O413+O414</f>
        <v>859.68131180255364</v>
      </c>
      <c r="P399" s="83">
        <f t="shared" ref="P399" si="360">P400+P413+P414</f>
        <v>809.85168380097184</v>
      </c>
      <c r="Q399" s="83">
        <f>Q400+Q413+Q414</f>
        <v>896.59881156905499</v>
      </c>
      <c r="R399" s="83">
        <f t="shared" ref="R399" si="361">R400+R413+R414</f>
        <v>896.59881156905499</v>
      </c>
      <c r="S399" s="83">
        <f>S400+S413+S414</f>
        <v>924.02097588055301</v>
      </c>
      <c r="T399" s="83">
        <f t="shared" ref="T399" si="362">T400+T413+T414</f>
        <v>924.02097588055301</v>
      </c>
      <c r="U399" s="83">
        <f>U400+U413+U414</f>
        <v>1261.5249780297122</v>
      </c>
      <c r="V399" s="83">
        <f t="shared" ref="V399" si="363">V400+V413+V414</f>
        <v>1200.3099111889308</v>
      </c>
      <c r="W399" s="83">
        <f>W400+W413+W414</f>
        <v>1311.9859771509005</v>
      </c>
      <c r="X399" s="83">
        <f t="shared" ref="X399:Z399" si="364">X400+X413+X414</f>
        <v>1217.6159846961975</v>
      </c>
      <c r="Y399" s="83">
        <f>Y400+Y413+Y414</f>
        <v>1364.4654162369366</v>
      </c>
      <c r="Z399" s="83">
        <f t="shared" si="364"/>
        <v>1234.9220582034643</v>
      </c>
      <c r="AA399" s="35">
        <f>H399+J399+K399+M399+O399+Q399+S399+U399+W399+Y399</f>
        <v>10643.825875029135</v>
      </c>
      <c r="AB399" s="35">
        <f>H399+J399+L399+N399+P399+R399+T399+V399+X399+Z399</f>
        <v>10269.289618700763</v>
      </c>
      <c r="AE399" s="36">
        <v>0</v>
      </c>
      <c r="AF399" s="36">
        <v>0</v>
      </c>
      <c r="AG399" s="36">
        <v>0</v>
      </c>
      <c r="AH399" s="36">
        <v>0</v>
      </c>
      <c r="AI399" s="36">
        <v>0</v>
      </c>
      <c r="AJ399" s="36">
        <v>0</v>
      </c>
      <c r="AK399" s="36">
        <v>0</v>
      </c>
      <c r="AL399" s="36">
        <v>0</v>
      </c>
      <c r="AM399" s="36">
        <v>0</v>
      </c>
      <c r="AN399" s="36">
        <v>0</v>
      </c>
      <c r="AO399" s="36">
        <v>0</v>
      </c>
      <c r="AP399" s="36">
        <v>0</v>
      </c>
      <c r="AQ399" s="36">
        <v>0</v>
      </c>
      <c r="AR399" s="36">
        <v>0</v>
      </c>
      <c r="AS399" s="36">
        <v>0</v>
      </c>
      <c r="AT399" s="36">
        <v>0</v>
      </c>
      <c r="AU399" s="36">
        <v>0</v>
      </c>
      <c r="AV399" s="36">
        <v>0</v>
      </c>
      <c r="AW399" s="36">
        <v>0</v>
      </c>
      <c r="AX399" s="36">
        <v>0</v>
      </c>
      <c r="AY399" s="36">
        <v>0</v>
      </c>
      <c r="AZ399" s="36">
        <v>0</v>
      </c>
      <c r="BA399" s="36">
        <v>0</v>
      </c>
      <c r="BB399" s="36">
        <v>0</v>
      </c>
      <c r="BC399" s="28"/>
    </row>
    <row r="400" spans="1:55" ht="15.75" customHeight="1" x14ac:dyDescent="0.25">
      <c r="A400" s="37" t="s">
        <v>648</v>
      </c>
      <c r="B400" s="43" t="s">
        <v>649</v>
      </c>
      <c r="C400" s="39" t="s">
        <v>40</v>
      </c>
      <c r="D400" s="83">
        <f t="shared" ref="D400:L400" si="365">D406</f>
        <v>798.70672876633114</v>
      </c>
      <c r="E400" s="83">
        <f t="shared" si="365"/>
        <v>962.77192200000002</v>
      </c>
      <c r="F400" s="83">
        <f t="shared" si="365"/>
        <v>706.19695746100001</v>
      </c>
      <c r="G400" s="83">
        <f t="shared" si="365"/>
        <v>752.20000304970426</v>
      </c>
      <c r="H400" s="83">
        <f t="shared" si="365"/>
        <v>728.52804083298986</v>
      </c>
      <c r="I400" s="83">
        <f t="shared" si="365"/>
        <v>750.83312609999996</v>
      </c>
      <c r="J400" s="83">
        <f t="shared" si="365"/>
        <v>1126.1070261347875</v>
      </c>
      <c r="K400" s="83">
        <f t="shared" si="365"/>
        <v>886.51440448486869</v>
      </c>
      <c r="L400" s="83">
        <f t="shared" si="365"/>
        <v>846.93619349200014</v>
      </c>
      <c r="M400" s="83">
        <f>M406</f>
        <v>880.67813437496511</v>
      </c>
      <c r="N400" s="83">
        <f t="shared" ref="N400" si="366">N406</f>
        <v>880.67813436999984</v>
      </c>
      <c r="O400" s="83">
        <f>O406</f>
        <v>859.68131180255364</v>
      </c>
      <c r="P400" s="83">
        <f t="shared" ref="P400" si="367">P406</f>
        <v>809.85168380097184</v>
      </c>
      <c r="Q400" s="83">
        <f>Q406</f>
        <v>896.59881156905499</v>
      </c>
      <c r="R400" s="83">
        <f t="shared" ref="R400" si="368">R406</f>
        <v>896.59881156905499</v>
      </c>
      <c r="S400" s="83">
        <f>S406</f>
        <v>924.02097588055301</v>
      </c>
      <c r="T400" s="83">
        <f t="shared" ref="T400" si="369">T406</f>
        <v>924.02097588055301</v>
      </c>
      <c r="U400" s="83">
        <f>U406</f>
        <v>1261.5249780297122</v>
      </c>
      <c r="V400" s="83">
        <f t="shared" ref="V400" si="370">V406</f>
        <v>1200.3099111889308</v>
      </c>
      <c r="W400" s="83">
        <f>W406</f>
        <v>1311.9859771509005</v>
      </c>
      <c r="X400" s="83">
        <f t="shared" ref="X400:Z400" si="371">X406</f>
        <v>1217.6159846961975</v>
      </c>
      <c r="Y400" s="83">
        <f>Y406</f>
        <v>1364.4654162369366</v>
      </c>
      <c r="Z400" s="83">
        <f t="shared" si="371"/>
        <v>1234.9220582034643</v>
      </c>
      <c r="AA400" s="35">
        <f>H400+J400+K400+M400+O400+Q400+S400+U400+W400+Y400</f>
        <v>10240.105076497322</v>
      </c>
      <c r="AB400" s="35">
        <f>H400+J400+L400+N400+P400+R400+T400+V400+X400+Z400</f>
        <v>9865.56882016895</v>
      </c>
      <c r="AE400" s="36">
        <v>0</v>
      </c>
      <c r="AF400" s="36">
        <v>0</v>
      </c>
      <c r="AG400" s="36">
        <v>0</v>
      </c>
      <c r="AH400" s="36">
        <v>0</v>
      </c>
      <c r="AI400" s="36">
        <v>0</v>
      </c>
      <c r="AJ400" s="36">
        <v>0</v>
      </c>
      <c r="AK400" s="36">
        <v>0</v>
      </c>
      <c r="AL400" s="36">
        <v>0</v>
      </c>
      <c r="AM400" s="36">
        <v>0</v>
      </c>
      <c r="AN400" s="36">
        <v>0</v>
      </c>
      <c r="AO400" s="36">
        <v>0</v>
      </c>
      <c r="AP400" s="36">
        <v>0</v>
      </c>
      <c r="AQ400" s="36">
        <v>0</v>
      </c>
      <c r="AR400" s="36">
        <v>0</v>
      </c>
      <c r="AS400" s="36">
        <v>0</v>
      </c>
      <c r="AT400" s="36">
        <v>0</v>
      </c>
      <c r="AU400" s="36">
        <v>0</v>
      </c>
      <c r="AV400" s="36">
        <v>0</v>
      </c>
      <c r="AW400" s="36">
        <v>0</v>
      </c>
      <c r="AX400" s="36">
        <v>0</v>
      </c>
      <c r="AY400" s="36">
        <v>0</v>
      </c>
      <c r="AZ400" s="36">
        <v>0</v>
      </c>
      <c r="BA400" s="36">
        <v>0</v>
      </c>
      <c r="BB400" s="36">
        <v>0</v>
      </c>
      <c r="BC400" s="28"/>
    </row>
    <row r="401" spans="1:55" ht="15.75" customHeight="1" x14ac:dyDescent="0.25">
      <c r="A401" s="37" t="s">
        <v>650</v>
      </c>
      <c r="B401" s="45" t="s">
        <v>651</v>
      </c>
      <c r="C401" s="39" t="s">
        <v>40</v>
      </c>
      <c r="D401" s="35" t="s">
        <v>43</v>
      </c>
      <c r="E401" s="35" t="s">
        <v>43</v>
      </c>
      <c r="F401" s="35" t="s">
        <v>43</v>
      </c>
      <c r="G401" s="35" t="s">
        <v>43</v>
      </c>
      <c r="H401" s="35" t="s">
        <v>43</v>
      </c>
      <c r="I401" s="35" t="s">
        <v>43</v>
      </c>
      <c r="J401" s="35" t="s">
        <v>43</v>
      </c>
      <c r="K401" s="35" t="s">
        <v>43</v>
      </c>
      <c r="L401" s="35" t="s">
        <v>43</v>
      </c>
      <c r="M401" s="35" t="s">
        <v>43</v>
      </c>
      <c r="N401" s="35" t="s">
        <v>43</v>
      </c>
      <c r="O401" s="35" t="s">
        <v>43</v>
      </c>
      <c r="P401" s="35" t="s">
        <v>43</v>
      </c>
      <c r="Q401" s="35" t="s">
        <v>43</v>
      </c>
      <c r="R401" s="35" t="s">
        <v>43</v>
      </c>
      <c r="S401" s="35" t="s">
        <v>43</v>
      </c>
      <c r="T401" s="35" t="s">
        <v>43</v>
      </c>
      <c r="U401" s="35" t="s">
        <v>43</v>
      </c>
      <c r="V401" s="35" t="s">
        <v>43</v>
      </c>
      <c r="W401" s="35" t="s">
        <v>43</v>
      </c>
      <c r="X401" s="35" t="s">
        <v>43</v>
      </c>
      <c r="Y401" s="35" t="s">
        <v>43</v>
      </c>
      <c r="Z401" s="35" t="s">
        <v>43</v>
      </c>
      <c r="AA401" s="35" t="s">
        <v>43</v>
      </c>
      <c r="AB401" s="35" t="s">
        <v>43</v>
      </c>
      <c r="AE401" s="36" t="s">
        <v>43</v>
      </c>
      <c r="AF401" s="36" t="s">
        <v>43</v>
      </c>
      <c r="AG401" s="36" t="s">
        <v>43</v>
      </c>
      <c r="AH401" s="36" t="s">
        <v>43</v>
      </c>
      <c r="AI401" s="36" t="s">
        <v>43</v>
      </c>
      <c r="AJ401" s="36" t="s">
        <v>43</v>
      </c>
      <c r="AK401" s="36" t="s">
        <v>43</v>
      </c>
      <c r="AL401" s="36" t="s">
        <v>43</v>
      </c>
      <c r="AM401" s="36" t="s">
        <v>43</v>
      </c>
      <c r="AN401" s="36" t="s">
        <v>43</v>
      </c>
      <c r="AO401" s="36" t="s">
        <v>43</v>
      </c>
      <c r="AP401" s="36" t="s">
        <v>43</v>
      </c>
      <c r="AQ401" s="36" t="s">
        <v>43</v>
      </c>
      <c r="AR401" s="36" t="s">
        <v>43</v>
      </c>
      <c r="AS401" s="36" t="s">
        <v>43</v>
      </c>
      <c r="AT401" s="36" t="s">
        <v>43</v>
      </c>
      <c r="AU401" s="36" t="s">
        <v>43</v>
      </c>
      <c r="AV401" s="36" t="s">
        <v>43</v>
      </c>
      <c r="AW401" s="36" t="s">
        <v>43</v>
      </c>
      <c r="AX401" s="36" t="s">
        <v>43</v>
      </c>
      <c r="AY401" s="36" t="s">
        <v>43</v>
      </c>
      <c r="AZ401" s="36" t="s">
        <v>43</v>
      </c>
      <c r="BA401" s="36" t="s">
        <v>43</v>
      </c>
      <c r="BB401" s="36" t="s">
        <v>43</v>
      </c>
      <c r="BC401" s="28"/>
    </row>
    <row r="402" spans="1:55" ht="31.5" customHeight="1" x14ac:dyDescent="0.25">
      <c r="A402" s="37" t="s">
        <v>652</v>
      </c>
      <c r="B402" s="45" t="s">
        <v>45</v>
      </c>
      <c r="C402" s="39" t="s">
        <v>40</v>
      </c>
      <c r="D402" s="35" t="s">
        <v>43</v>
      </c>
      <c r="E402" s="35" t="s">
        <v>43</v>
      </c>
      <c r="F402" s="35" t="s">
        <v>43</v>
      </c>
      <c r="G402" s="35" t="s">
        <v>43</v>
      </c>
      <c r="H402" s="35" t="s">
        <v>43</v>
      </c>
      <c r="I402" s="35" t="s">
        <v>43</v>
      </c>
      <c r="J402" s="35" t="s">
        <v>43</v>
      </c>
      <c r="K402" s="35" t="s">
        <v>43</v>
      </c>
      <c r="L402" s="35" t="s">
        <v>43</v>
      </c>
      <c r="M402" s="35" t="s">
        <v>43</v>
      </c>
      <c r="N402" s="35" t="s">
        <v>43</v>
      </c>
      <c r="O402" s="35" t="s">
        <v>43</v>
      </c>
      <c r="P402" s="35" t="s">
        <v>43</v>
      </c>
      <c r="Q402" s="35" t="s">
        <v>43</v>
      </c>
      <c r="R402" s="35" t="s">
        <v>43</v>
      </c>
      <c r="S402" s="35" t="s">
        <v>43</v>
      </c>
      <c r="T402" s="35" t="s">
        <v>43</v>
      </c>
      <c r="U402" s="35" t="s">
        <v>43</v>
      </c>
      <c r="V402" s="35" t="s">
        <v>43</v>
      </c>
      <c r="W402" s="35" t="s">
        <v>43</v>
      </c>
      <c r="X402" s="35" t="s">
        <v>43</v>
      </c>
      <c r="Y402" s="35" t="s">
        <v>43</v>
      </c>
      <c r="Z402" s="35" t="s">
        <v>43</v>
      </c>
      <c r="AA402" s="35" t="s">
        <v>43</v>
      </c>
      <c r="AB402" s="35" t="s">
        <v>43</v>
      </c>
      <c r="AE402" s="36" t="s">
        <v>43</v>
      </c>
      <c r="AF402" s="36" t="s">
        <v>43</v>
      </c>
      <c r="AG402" s="36" t="s">
        <v>43</v>
      </c>
      <c r="AH402" s="36" t="s">
        <v>43</v>
      </c>
      <c r="AI402" s="36" t="s">
        <v>43</v>
      </c>
      <c r="AJ402" s="36" t="s">
        <v>43</v>
      </c>
      <c r="AK402" s="36" t="s">
        <v>43</v>
      </c>
      <c r="AL402" s="36" t="s">
        <v>43</v>
      </c>
      <c r="AM402" s="36" t="s">
        <v>43</v>
      </c>
      <c r="AN402" s="36" t="s">
        <v>43</v>
      </c>
      <c r="AO402" s="36" t="s">
        <v>43</v>
      </c>
      <c r="AP402" s="36" t="s">
        <v>43</v>
      </c>
      <c r="AQ402" s="36" t="s">
        <v>43</v>
      </c>
      <c r="AR402" s="36" t="s">
        <v>43</v>
      </c>
      <c r="AS402" s="36" t="s">
        <v>43</v>
      </c>
      <c r="AT402" s="36" t="s">
        <v>43</v>
      </c>
      <c r="AU402" s="36" t="s">
        <v>43</v>
      </c>
      <c r="AV402" s="36" t="s">
        <v>43</v>
      </c>
      <c r="AW402" s="36" t="s">
        <v>43</v>
      </c>
      <c r="AX402" s="36" t="s">
        <v>43</v>
      </c>
      <c r="AY402" s="36" t="s">
        <v>43</v>
      </c>
      <c r="AZ402" s="36" t="s">
        <v>43</v>
      </c>
      <c r="BA402" s="36" t="s">
        <v>43</v>
      </c>
      <c r="BB402" s="36" t="s">
        <v>43</v>
      </c>
      <c r="BC402" s="28"/>
    </row>
    <row r="403" spans="1:55" ht="31.5" customHeight="1" x14ac:dyDescent="0.25">
      <c r="A403" s="37" t="s">
        <v>653</v>
      </c>
      <c r="B403" s="45" t="s">
        <v>47</v>
      </c>
      <c r="C403" s="39" t="s">
        <v>40</v>
      </c>
      <c r="D403" s="35" t="s">
        <v>43</v>
      </c>
      <c r="E403" s="35" t="s">
        <v>43</v>
      </c>
      <c r="F403" s="35" t="s">
        <v>43</v>
      </c>
      <c r="G403" s="35" t="s">
        <v>43</v>
      </c>
      <c r="H403" s="35" t="s">
        <v>43</v>
      </c>
      <c r="I403" s="35" t="s">
        <v>43</v>
      </c>
      <c r="J403" s="35" t="s">
        <v>43</v>
      </c>
      <c r="K403" s="35" t="s">
        <v>43</v>
      </c>
      <c r="L403" s="35" t="s">
        <v>43</v>
      </c>
      <c r="M403" s="35" t="s">
        <v>43</v>
      </c>
      <c r="N403" s="35" t="s">
        <v>43</v>
      </c>
      <c r="O403" s="35" t="s">
        <v>43</v>
      </c>
      <c r="P403" s="35" t="s">
        <v>43</v>
      </c>
      <c r="Q403" s="35" t="s">
        <v>43</v>
      </c>
      <c r="R403" s="35" t="s">
        <v>43</v>
      </c>
      <c r="S403" s="35" t="s">
        <v>43</v>
      </c>
      <c r="T403" s="35" t="s">
        <v>43</v>
      </c>
      <c r="U403" s="35" t="s">
        <v>43</v>
      </c>
      <c r="V403" s="35" t="s">
        <v>43</v>
      </c>
      <c r="W403" s="35" t="s">
        <v>43</v>
      </c>
      <c r="X403" s="35" t="s">
        <v>43</v>
      </c>
      <c r="Y403" s="35" t="s">
        <v>43</v>
      </c>
      <c r="Z403" s="35" t="s">
        <v>43</v>
      </c>
      <c r="AA403" s="35" t="s">
        <v>43</v>
      </c>
      <c r="AB403" s="35" t="s">
        <v>43</v>
      </c>
      <c r="AE403" s="36" t="s">
        <v>43</v>
      </c>
      <c r="AF403" s="36" t="s">
        <v>43</v>
      </c>
      <c r="AG403" s="36" t="s">
        <v>43</v>
      </c>
      <c r="AH403" s="36" t="s">
        <v>43</v>
      </c>
      <c r="AI403" s="36" t="s">
        <v>43</v>
      </c>
      <c r="AJ403" s="36" t="s">
        <v>43</v>
      </c>
      <c r="AK403" s="36" t="s">
        <v>43</v>
      </c>
      <c r="AL403" s="36" t="s">
        <v>43</v>
      </c>
      <c r="AM403" s="36" t="s">
        <v>43</v>
      </c>
      <c r="AN403" s="36" t="s">
        <v>43</v>
      </c>
      <c r="AO403" s="36" t="s">
        <v>43</v>
      </c>
      <c r="AP403" s="36" t="s">
        <v>43</v>
      </c>
      <c r="AQ403" s="36" t="s">
        <v>43</v>
      </c>
      <c r="AR403" s="36" t="s">
        <v>43</v>
      </c>
      <c r="AS403" s="36" t="s">
        <v>43</v>
      </c>
      <c r="AT403" s="36" t="s">
        <v>43</v>
      </c>
      <c r="AU403" s="36" t="s">
        <v>43</v>
      </c>
      <c r="AV403" s="36" t="s">
        <v>43</v>
      </c>
      <c r="AW403" s="36" t="s">
        <v>43</v>
      </c>
      <c r="AX403" s="36" t="s">
        <v>43</v>
      </c>
      <c r="AY403" s="36" t="s">
        <v>43</v>
      </c>
      <c r="AZ403" s="36" t="s">
        <v>43</v>
      </c>
      <c r="BA403" s="36" t="s">
        <v>43</v>
      </c>
      <c r="BB403" s="36" t="s">
        <v>43</v>
      </c>
      <c r="BC403" s="28"/>
    </row>
    <row r="404" spans="1:55" ht="31.5" customHeight="1" x14ac:dyDescent="0.25">
      <c r="A404" s="37" t="s">
        <v>654</v>
      </c>
      <c r="B404" s="45" t="s">
        <v>49</v>
      </c>
      <c r="C404" s="39" t="s">
        <v>40</v>
      </c>
      <c r="D404" s="35" t="s">
        <v>43</v>
      </c>
      <c r="E404" s="35" t="s">
        <v>43</v>
      </c>
      <c r="F404" s="35" t="s">
        <v>43</v>
      </c>
      <c r="G404" s="35" t="s">
        <v>43</v>
      </c>
      <c r="H404" s="35" t="s">
        <v>43</v>
      </c>
      <c r="I404" s="35" t="s">
        <v>43</v>
      </c>
      <c r="J404" s="35" t="s">
        <v>43</v>
      </c>
      <c r="K404" s="35" t="s">
        <v>43</v>
      </c>
      <c r="L404" s="35" t="s">
        <v>43</v>
      </c>
      <c r="M404" s="35" t="s">
        <v>43</v>
      </c>
      <c r="N404" s="35" t="s">
        <v>43</v>
      </c>
      <c r="O404" s="35" t="s">
        <v>43</v>
      </c>
      <c r="P404" s="35" t="s">
        <v>43</v>
      </c>
      <c r="Q404" s="35" t="s">
        <v>43</v>
      </c>
      <c r="R404" s="35" t="s">
        <v>43</v>
      </c>
      <c r="S404" s="35" t="s">
        <v>43</v>
      </c>
      <c r="T404" s="35" t="s">
        <v>43</v>
      </c>
      <c r="U404" s="35" t="s">
        <v>43</v>
      </c>
      <c r="V404" s="35" t="s">
        <v>43</v>
      </c>
      <c r="W404" s="35" t="s">
        <v>43</v>
      </c>
      <c r="X404" s="35" t="s">
        <v>43</v>
      </c>
      <c r="Y404" s="35" t="s">
        <v>43</v>
      </c>
      <c r="Z404" s="35" t="s">
        <v>43</v>
      </c>
      <c r="AA404" s="35" t="s">
        <v>43</v>
      </c>
      <c r="AB404" s="35" t="s">
        <v>43</v>
      </c>
      <c r="AE404" s="36" t="s">
        <v>43</v>
      </c>
      <c r="AF404" s="36" t="s">
        <v>43</v>
      </c>
      <c r="AG404" s="36" t="s">
        <v>43</v>
      </c>
      <c r="AH404" s="36" t="s">
        <v>43</v>
      </c>
      <c r="AI404" s="36" t="s">
        <v>43</v>
      </c>
      <c r="AJ404" s="36" t="s">
        <v>43</v>
      </c>
      <c r="AK404" s="36" t="s">
        <v>43</v>
      </c>
      <c r="AL404" s="36" t="s">
        <v>43</v>
      </c>
      <c r="AM404" s="36" t="s">
        <v>43</v>
      </c>
      <c r="AN404" s="36" t="s">
        <v>43</v>
      </c>
      <c r="AO404" s="36" t="s">
        <v>43</v>
      </c>
      <c r="AP404" s="36" t="s">
        <v>43</v>
      </c>
      <c r="AQ404" s="36" t="s">
        <v>43</v>
      </c>
      <c r="AR404" s="36" t="s">
        <v>43</v>
      </c>
      <c r="AS404" s="36" t="s">
        <v>43</v>
      </c>
      <c r="AT404" s="36" t="s">
        <v>43</v>
      </c>
      <c r="AU404" s="36" t="s">
        <v>43</v>
      </c>
      <c r="AV404" s="36" t="s">
        <v>43</v>
      </c>
      <c r="AW404" s="36" t="s">
        <v>43</v>
      </c>
      <c r="AX404" s="36" t="s">
        <v>43</v>
      </c>
      <c r="AY404" s="36" t="s">
        <v>43</v>
      </c>
      <c r="AZ404" s="36" t="s">
        <v>43</v>
      </c>
      <c r="BA404" s="36" t="s">
        <v>43</v>
      </c>
      <c r="BB404" s="36" t="s">
        <v>43</v>
      </c>
      <c r="BC404" s="28"/>
    </row>
    <row r="405" spans="1:55" ht="15.75" customHeight="1" x14ac:dyDescent="0.25">
      <c r="A405" s="37" t="s">
        <v>655</v>
      </c>
      <c r="B405" s="45" t="s">
        <v>429</v>
      </c>
      <c r="C405" s="39" t="s">
        <v>40</v>
      </c>
      <c r="D405" s="35" t="s">
        <v>43</v>
      </c>
      <c r="E405" s="35" t="s">
        <v>43</v>
      </c>
      <c r="F405" s="35" t="s">
        <v>43</v>
      </c>
      <c r="G405" s="35" t="s">
        <v>43</v>
      </c>
      <c r="H405" s="35" t="s">
        <v>43</v>
      </c>
      <c r="I405" s="35" t="s">
        <v>43</v>
      </c>
      <c r="J405" s="35" t="s">
        <v>43</v>
      </c>
      <c r="K405" s="35" t="s">
        <v>43</v>
      </c>
      <c r="L405" s="35" t="s">
        <v>43</v>
      </c>
      <c r="M405" s="35" t="s">
        <v>43</v>
      </c>
      <c r="N405" s="35" t="s">
        <v>43</v>
      </c>
      <c r="O405" s="35" t="s">
        <v>43</v>
      </c>
      <c r="P405" s="35" t="s">
        <v>43</v>
      </c>
      <c r="Q405" s="35" t="s">
        <v>43</v>
      </c>
      <c r="R405" s="35" t="s">
        <v>43</v>
      </c>
      <c r="S405" s="35" t="s">
        <v>43</v>
      </c>
      <c r="T405" s="35" t="s">
        <v>43</v>
      </c>
      <c r="U405" s="35" t="s">
        <v>43</v>
      </c>
      <c r="V405" s="35" t="s">
        <v>43</v>
      </c>
      <c r="W405" s="35" t="s">
        <v>43</v>
      </c>
      <c r="X405" s="35" t="s">
        <v>43</v>
      </c>
      <c r="Y405" s="35" t="s">
        <v>43</v>
      </c>
      <c r="Z405" s="35" t="s">
        <v>43</v>
      </c>
      <c r="AA405" s="35" t="s">
        <v>43</v>
      </c>
      <c r="AB405" s="35" t="s">
        <v>43</v>
      </c>
      <c r="AE405" s="36" t="s">
        <v>43</v>
      </c>
      <c r="AF405" s="36" t="s">
        <v>43</v>
      </c>
      <c r="AG405" s="36" t="s">
        <v>43</v>
      </c>
      <c r="AH405" s="36" t="s">
        <v>43</v>
      </c>
      <c r="AI405" s="36" t="s">
        <v>43</v>
      </c>
      <c r="AJ405" s="36" t="s">
        <v>43</v>
      </c>
      <c r="AK405" s="36" t="s">
        <v>43</v>
      </c>
      <c r="AL405" s="36" t="s">
        <v>43</v>
      </c>
      <c r="AM405" s="36" t="s">
        <v>43</v>
      </c>
      <c r="AN405" s="36" t="s">
        <v>43</v>
      </c>
      <c r="AO405" s="36" t="s">
        <v>43</v>
      </c>
      <c r="AP405" s="36" t="s">
        <v>43</v>
      </c>
      <c r="AQ405" s="36" t="s">
        <v>43</v>
      </c>
      <c r="AR405" s="36" t="s">
        <v>43</v>
      </c>
      <c r="AS405" s="36" t="s">
        <v>43</v>
      </c>
      <c r="AT405" s="36" t="s">
        <v>43</v>
      </c>
      <c r="AU405" s="36" t="s">
        <v>43</v>
      </c>
      <c r="AV405" s="36" t="s">
        <v>43</v>
      </c>
      <c r="AW405" s="36" t="s">
        <v>43</v>
      </c>
      <c r="AX405" s="36" t="s">
        <v>43</v>
      </c>
      <c r="AY405" s="36" t="s">
        <v>43</v>
      </c>
      <c r="AZ405" s="36" t="s">
        <v>43</v>
      </c>
      <c r="BA405" s="36" t="s">
        <v>43</v>
      </c>
      <c r="BB405" s="36" t="s">
        <v>43</v>
      </c>
      <c r="BC405" s="28"/>
    </row>
    <row r="406" spans="1:55" ht="15.75" customHeight="1" collapsed="1" x14ac:dyDescent="0.25">
      <c r="A406" s="37" t="s">
        <v>656</v>
      </c>
      <c r="B406" s="45" t="s">
        <v>432</v>
      </c>
      <c r="C406" s="39" t="s">
        <v>40</v>
      </c>
      <c r="D406" s="35">
        <v>798.70672876633114</v>
      </c>
      <c r="E406" s="35">
        <v>962.77192200000002</v>
      </c>
      <c r="F406" s="35">
        <v>706.19695746100001</v>
      </c>
      <c r="G406" s="35">
        <v>752.20000304970426</v>
      </c>
      <c r="H406" s="35">
        <v>728.52804083298986</v>
      </c>
      <c r="I406" s="35">
        <v>750.83312609999996</v>
      </c>
      <c r="J406" s="35">
        <v>1126.1070261347875</v>
      </c>
      <c r="K406" s="35">
        <v>886.51440448486869</v>
      </c>
      <c r="L406" s="83">
        <v>846.93619349200014</v>
      </c>
      <c r="M406" s="35">
        <v>880.67813437496511</v>
      </c>
      <c r="N406" s="83">
        <v>880.67813436999984</v>
      </c>
      <c r="O406" s="35">
        <v>859.68131180255364</v>
      </c>
      <c r="P406" s="83">
        <v>809.85168380097184</v>
      </c>
      <c r="Q406" s="35">
        <v>896.59881156905499</v>
      </c>
      <c r="R406" s="83">
        <v>896.59881156905499</v>
      </c>
      <c r="S406" s="35">
        <v>924.02097588055301</v>
      </c>
      <c r="T406" s="83">
        <v>924.02097588055301</v>
      </c>
      <c r="U406" s="35">
        <v>1261.5249780297122</v>
      </c>
      <c r="V406" s="83">
        <v>1200.3099111889308</v>
      </c>
      <c r="W406" s="35">
        <v>1311.9859771509005</v>
      </c>
      <c r="X406" s="83">
        <v>1217.6159846961975</v>
      </c>
      <c r="Y406" s="35">
        <v>1364.4654162369366</v>
      </c>
      <c r="Z406" s="83">
        <v>1234.9220582034643</v>
      </c>
      <c r="AA406" s="35">
        <f>H406+J406+K406+M406+O406+Q406+S406+U406+W406+Y406</f>
        <v>10240.105076497322</v>
      </c>
      <c r="AB406" s="35">
        <f>H406+J406+L406+N406+P406+R406+T406+V406+X406+Z406</f>
        <v>9865.56882016895</v>
      </c>
      <c r="AE406" s="36">
        <v>0</v>
      </c>
      <c r="AF406" s="36">
        <v>0</v>
      </c>
      <c r="AG406" s="36">
        <v>0</v>
      </c>
      <c r="AH406" s="36">
        <v>0</v>
      </c>
      <c r="AI406" s="36">
        <v>0</v>
      </c>
      <c r="AJ406" s="36">
        <v>0</v>
      </c>
      <c r="AK406" s="36">
        <v>0</v>
      </c>
      <c r="AL406" s="36">
        <v>0</v>
      </c>
      <c r="AM406" s="36">
        <v>0</v>
      </c>
      <c r="AN406" s="36">
        <v>0</v>
      </c>
      <c r="AO406" s="36">
        <v>0</v>
      </c>
      <c r="AP406" s="36">
        <v>0</v>
      </c>
      <c r="AQ406" s="36">
        <v>0</v>
      </c>
      <c r="AR406" s="36">
        <v>0</v>
      </c>
      <c r="AS406" s="36">
        <v>0</v>
      </c>
      <c r="AT406" s="36">
        <v>0</v>
      </c>
      <c r="AU406" s="36">
        <v>0</v>
      </c>
      <c r="AV406" s="36">
        <v>0</v>
      </c>
      <c r="AW406" s="36">
        <v>0</v>
      </c>
      <c r="AX406" s="36">
        <v>0</v>
      </c>
      <c r="AY406" s="36">
        <v>0</v>
      </c>
      <c r="AZ406" s="36">
        <v>0</v>
      </c>
      <c r="BA406" s="36">
        <v>0</v>
      </c>
      <c r="BB406" s="36">
        <v>0</v>
      </c>
      <c r="BC406" s="28"/>
    </row>
    <row r="407" spans="1:55" ht="15.75" customHeight="1" x14ac:dyDescent="0.25">
      <c r="A407" s="37" t="s">
        <v>657</v>
      </c>
      <c r="B407" s="45" t="s">
        <v>435</v>
      </c>
      <c r="C407" s="39" t="s">
        <v>40</v>
      </c>
      <c r="D407" s="35" t="s">
        <v>43</v>
      </c>
      <c r="E407" s="35" t="s">
        <v>43</v>
      </c>
      <c r="F407" s="35" t="s">
        <v>43</v>
      </c>
      <c r="G407" s="35" t="s">
        <v>43</v>
      </c>
      <c r="H407" s="35" t="s">
        <v>43</v>
      </c>
      <c r="I407" s="35" t="s">
        <v>43</v>
      </c>
      <c r="J407" s="35" t="s">
        <v>43</v>
      </c>
      <c r="K407" s="35" t="s">
        <v>43</v>
      </c>
      <c r="L407" s="35" t="s">
        <v>43</v>
      </c>
      <c r="M407" s="35" t="s">
        <v>43</v>
      </c>
      <c r="N407" s="35" t="s">
        <v>43</v>
      </c>
      <c r="O407" s="35" t="s">
        <v>43</v>
      </c>
      <c r="P407" s="35" t="s">
        <v>43</v>
      </c>
      <c r="Q407" s="35" t="s">
        <v>43</v>
      </c>
      <c r="R407" s="35" t="s">
        <v>43</v>
      </c>
      <c r="S407" s="35" t="s">
        <v>43</v>
      </c>
      <c r="T407" s="35" t="s">
        <v>43</v>
      </c>
      <c r="U407" s="35" t="s">
        <v>43</v>
      </c>
      <c r="V407" s="35" t="s">
        <v>43</v>
      </c>
      <c r="W407" s="35" t="s">
        <v>43</v>
      </c>
      <c r="X407" s="35" t="s">
        <v>43</v>
      </c>
      <c r="Y407" s="35" t="s">
        <v>43</v>
      </c>
      <c r="Z407" s="35" t="s">
        <v>43</v>
      </c>
      <c r="AA407" s="35" t="s">
        <v>43</v>
      </c>
      <c r="AB407" s="35" t="s">
        <v>43</v>
      </c>
      <c r="AE407" s="36" t="s">
        <v>43</v>
      </c>
      <c r="AF407" s="36" t="s">
        <v>43</v>
      </c>
      <c r="AG407" s="36" t="s">
        <v>43</v>
      </c>
      <c r="AH407" s="36" t="s">
        <v>43</v>
      </c>
      <c r="AI407" s="36" t="s">
        <v>43</v>
      </c>
      <c r="AJ407" s="36" t="s">
        <v>43</v>
      </c>
      <c r="AK407" s="36" t="s">
        <v>43</v>
      </c>
      <c r="AL407" s="36" t="s">
        <v>43</v>
      </c>
      <c r="AM407" s="36" t="s">
        <v>43</v>
      </c>
      <c r="AN407" s="36" t="s">
        <v>43</v>
      </c>
      <c r="AO407" s="36" t="s">
        <v>43</v>
      </c>
      <c r="AP407" s="36" t="s">
        <v>43</v>
      </c>
      <c r="AQ407" s="36" t="s">
        <v>43</v>
      </c>
      <c r="AR407" s="36" t="s">
        <v>43</v>
      </c>
      <c r="AS407" s="36" t="s">
        <v>43</v>
      </c>
      <c r="AT407" s="36" t="s">
        <v>43</v>
      </c>
      <c r="AU407" s="36" t="s">
        <v>43</v>
      </c>
      <c r="AV407" s="36" t="s">
        <v>43</v>
      </c>
      <c r="AW407" s="36" t="s">
        <v>43</v>
      </c>
      <c r="AX407" s="36" t="s">
        <v>43</v>
      </c>
      <c r="AY407" s="36" t="s">
        <v>43</v>
      </c>
      <c r="AZ407" s="36" t="s">
        <v>43</v>
      </c>
      <c r="BA407" s="36" t="s">
        <v>43</v>
      </c>
      <c r="BB407" s="36" t="s">
        <v>43</v>
      </c>
      <c r="BC407" s="28"/>
    </row>
    <row r="408" spans="1:55" ht="15.75" customHeight="1" x14ac:dyDescent="0.25">
      <c r="A408" s="37" t="s">
        <v>658</v>
      </c>
      <c r="B408" s="45" t="s">
        <v>441</v>
      </c>
      <c r="C408" s="39" t="s">
        <v>40</v>
      </c>
      <c r="D408" s="35" t="s">
        <v>43</v>
      </c>
      <c r="E408" s="35" t="s">
        <v>43</v>
      </c>
      <c r="F408" s="35" t="s">
        <v>43</v>
      </c>
      <c r="G408" s="35" t="s">
        <v>43</v>
      </c>
      <c r="H408" s="35" t="s">
        <v>43</v>
      </c>
      <c r="I408" s="35" t="s">
        <v>43</v>
      </c>
      <c r="J408" s="35" t="s">
        <v>43</v>
      </c>
      <c r="K408" s="35" t="s">
        <v>43</v>
      </c>
      <c r="L408" s="35" t="s">
        <v>43</v>
      </c>
      <c r="M408" s="35" t="s">
        <v>43</v>
      </c>
      <c r="N408" s="35" t="s">
        <v>43</v>
      </c>
      <c r="O408" s="35" t="s">
        <v>43</v>
      </c>
      <c r="P408" s="35" t="s">
        <v>43</v>
      </c>
      <c r="Q408" s="35" t="s">
        <v>43</v>
      </c>
      <c r="R408" s="35" t="s">
        <v>43</v>
      </c>
      <c r="S408" s="35" t="s">
        <v>43</v>
      </c>
      <c r="T408" s="35" t="s">
        <v>43</v>
      </c>
      <c r="U408" s="35" t="s">
        <v>43</v>
      </c>
      <c r="V408" s="35" t="s">
        <v>43</v>
      </c>
      <c r="W408" s="35" t="s">
        <v>43</v>
      </c>
      <c r="X408" s="35" t="s">
        <v>43</v>
      </c>
      <c r="Y408" s="35" t="s">
        <v>43</v>
      </c>
      <c r="Z408" s="35" t="s">
        <v>43</v>
      </c>
      <c r="AA408" s="35" t="s">
        <v>43</v>
      </c>
      <c r="AB408" s="35" t="s">
        <v>43</v>
      </c>
      <c r="AE408" s="36" t="s">
        <v>43</v>
      </c>
      <c r="AF408" s="36" t="s">
        <v>43</v>
      </c>
      <c r="AG408" s="36" t="s">
        <v>43</v>
      </c>
      <c r="AH408" s="36" t="s">
        <v>43</v>
      </c>
      <c r="AI408" s="36" t="s">
        <v>43</v>
      </c>
      <c r="AJ408" s="36" t="s">
        <v>43</v>
      </c>
      <c r="AK408" s="36" t="s">
        <v>43</v>
      </c>
      <c r="AL408" s="36" t="s">
        <v>43</v>
      </c>
      <c r="AM408" s="36" t="s">
        <v>43</v>
      </c>
      <c r="AN408" s="36" t="s">
        <v>43</v>
      </c>
      <c r="AO408" s="36" t="s">
        <v>43</v>
      </c>
      <c r="AP408" s="36" t="s">
        <v>43</v>
      </c>
      <c r="AQ408" s="36" t="s">
        <v>43</v>
      </c>
      <c r="AR408" s="36" t="s">
        <v>43</v>
      </c>
      <c r="AS408" s="36" t="s">
        <v>43</v>
      </c>
      <c r="AT408" s="36" t="s">
        <v>43</v>
      </c>
      <c r="AU408" s="36" t="s">
        <v>43</v>
      </c>
      <c r="AV408" s="36" t="s">
        <v>43</v>
      </c>
      <c r="AW408" s="36" t="s">
        <v>43</v>
      </c>
      <c r="AX408" s="36" t="s">
        <v>43</v>
      </c>
      <c r="AY408" s="36" t="s">
        <v>43</v>
      </c>
      <c r="AZ408" s="36" t="s">
        <v>43</v>
      </c>
      <c r="BA408" s="36" t="s">
        <v>43</v>
      </c>
      <c r="BB408" s="36" t="s">
        <v>43</v>
      </c>
      <c r="BC408" s="28"/>
    </row>
    <row r="409" spans="1:55" ht="15.75" customHeight="1" x14ac:dyDescent="0.25">
      <c r="A409" s="37" t="s">
        <v>659</v>
      </c>
      <c r="B409" s="45" t="s">
        <v>444</v>
      </c>
      <c r="C409" s="39" t="s">
        <v>40</v>
      </c>
      <c r="D409" s="35" t="s">
        <v>43</v>
      </c>
      <c r="E409" s="35" t="s">
        <v>43</v>
      </c>
      <c r="F409" s="35" t="s">
        <v>43</v>
      </c>
      <c r="G409" s="35" t="s">
        <v>43</v>
      </c>
      <c r="H409" s="35" t="s">
        <v>43</v>
      </c>
      <c r="I409" s="35" t="s">
        <v>43</v>
      </c>
      <c r="J409" s="35" t="s">
        <v>43</v>
      </c>
      <c r="K409" s="35" t="s">
        <v>43</v>
      </c>
      <c r="L409" s="35" t="s">
        <v>43</v>
      </c>
      <c r="M409" s="35" t="s">
        <v>43</v>
      </c>
      <c r="N409" s="35" t="s">
        <v>43</v>
      </c>
      <c r="O409" s="35" t="s">
        <v>43</v>
      </c>
      <c r="P409" s="35" t="s">
        <v>43</v>
      </c>
      <c r="Q409" s="35" t="s">
        <v>43</v>
      </c>
      <c r="R409" s="35" t="s">
        <v>43</v>
      </c>
      <c r="S409" s="35" t="s">
        <v>43</v>
      </c>
      <c r="T409" s="35" t="s">
        <v>43</v>
      </c>
      <c r="U409" s="35" t="s">
        <v>43</v>
      </c>
      <c r="V409" s="35" t="s">
        <v>43</v>
      </c>
      <c r="W409" s="35" t="s">
        <v>43</v>
      </c>
      <c r="X409" s="35" t="s">
        <v>43</v>
      </c>
      <c r="Y409" s="35" t="s">
        <v>43</v>
      </c>
      <c r="Z409" s="35" t="s">
        <v>43</v>
      </c>
      <c r="AA409" s="35" t="s">
        <v>43</v>
      </c>
      <c r="AB409" s="35" t="s">
        <v>43</v>
      </c>
      <c r="AE409" s="36" t="s">
        <v>43</v>
      </c>
      <c r="AF409" s="36" t="s">
        <v>43</v>
      </c>
      <c r="AG409" s="36" t="s">
        <v>43</v>
      </c>
      <c r="AH409" s="36" t="s">
        <v>43</v>
      </c>
      <c r="AI409" s="36" t="s">
        <v>43</v>
      </c>
      <c r="AJ409" s="36" t="s">
        <v>43</v>
      </c>
      <c r="AK409" s="36" t="s">
        <v>43</v>
      </c>
      <c r="AL409" s="36" t="s">
        <v>43</v>
      </c>
      <c r="AM409" s="36" t="s">
        <v>43</v>
      </c>
      <c r="AN409" s="36" t="s">
        <v>43</v>
      </c>
      <c r="AO409" s="36" t="s">
        <v>43</v>
      </c>
      <c r="AP409" s="36" t="s">
        <v>43</v>
      </c>
      <c r="AQ409" s="36" t="s">
        <v>43</v>
      </c>
      <c r="AR409" s="36" t="s">
        <v>43</v>
      </c>
      <c r="AS409" s="36" t="s">
        <v>43</v>
      </c>
      <c r="AT409" s="36" t="s">
        <v>43</v>
      </c>
      <c r="AU409" s="36" t="s">
        <v>43</v>
      </c>
      <c r="AV409" s="36" t="s">
        <v>43</v>
      </c>
      <c r="AW409" s="36" t="s">
        <v>43</v>
      </c>
      <c r="AX409" s="36" t="s">
        <v>43</v>
      </c>
      <c r="AY409" s="36" t="s">
        <v>43</v>
      </c>
      <c r="AZ409" s="36" t="s">
        <v>43</v>
      </c>
      <c r="BA409" s="36" t="s">
        <v>43</v>
      </c>
      <c r="BB409" s="36" t="s">
        <v>43</v>
      </c>
      <c r="BC409" s="28"/>
    </row>
    <row r="410" spans="1:55" ht="31.5" customHeight="1" x14ac:dyDescent="0.25">
      <c r="A410" s="37" t="s">
        <v>660</v>
      </c>
      <c r="B410" s="45" t="s">
        <v>447</v>
      </c>
      <c r="C410" s="39" t="s">
        <v>40</v>
      </c>
      <c r="D410" s="35" t="s">
        <v>43</v>
      </c>
      <c r="E410" s="35" t="s">
        <v>43</v>
      </c>
      <c r="F410" s="35" t="s">
        <v>43</v>
      </c>
      <c r="G410" s="35" t="s">
        <v>43</v>
      </c>
      <c r="H410" s="35" t="s">
        <v>43</v>
      </c>
      <c r="I410" s="35" t="s">
        <v>43</v>
      </c>
      <c r="J410" s="35" t="s">
        <v>43</v>
      </c>
      <c r="K410" s="35" t="s">
        <v>43</v>
      </c>
      <c r="L410" s="35" t="s">
        <v>43</v>
      </c>
      <c r="M410" s="35" t="s">
        <v>43</v>
      </c>
      <c r="N410" s="35" t="s">
        <v>43</v>
      </c>
      <c r="O410" s="35" t="s">
        <v>43</v>
      </c>
      <c r="P410" s="35" t="s">
        <v>43</v>
      </c>
      <c r="Q410" s="35" t="s">
        <v>43</v>
      </c>
      <c r="R410" s="35" t="s">
        <v>43</v>
      </c>
      <c r="S410" s="35" t="s">
        <v>43</v>
      </c>
      <c r="T410" s="35" t="s">
        <v>43</v>
      </c>
      <c r="U410" s="35" t="s">
        <v>43</v>
      </c>
      <c r="V410" s="35" t="s">
        <v>43</v>
      </c>
      <c r="W410" s="35" t="s">
        <v>43</v>
      </c>
      <c r="X410" s="35" t="s">
        <v>43</v>
      </c>
      <c r="Y410" s="35" t="s">
        <v>43</v>
      </c>
      <c r="Z410" s="35" t="s">
        <v>43</v>
      </c>
      <c r="AA410" s="35" t="s">
        <v>43</v>
      </c>
      <c r="AB410" s="35" t="s">
        <v>43</v>
      </c>
      <c r="AE410" s="36" t="s">
        <v>43</v>
      </c>
      <c r="AF410" s="36" t="s">
        <v>43</v>
      </c>
      <c r="AG410" s="36" t="s">
        <v>43</v>
      </c>
      <c r="AH410" s="36" t="s">
        <v>43</v>
      </c>
      <c r="AI410" s="36" t="s">
        <v>43</v>
      </c>
      <c r="AJ410" s="36" t="s">
        <v>43</v>
      </c>
      <c r="AK410" s="36" t="s">
        <v>43</v>
      </c>
      <c r="AL410" s="36" t="s">
        <v>43</v>
      </c>
      <c r="AM410" s="36" t="s">
        <v>43</v>
      </c>
      <c r="AN410" s="36" t="s">
        <v>43</v>
      </c>
      <c r="AO410" s="36" t="s">
        <v>43</v>
      </c>
      <c r="AP410" s="36" t="s">
        <v>43</v>
      </c>
      <c r="AQ410" s="36" t="s">
        <v>43</v>
      </c>
      <c r="AR410" s="36" t="s">
        <v>43</v>
      </c>
      <c r="AS410" s="36" t="s">
        <v>43</v>
      </c>
      <c r="AT410" s="36" t="s">
        <v>43</v>
      </c>
      <c r="AU410" s="36" t="s">
        <v>43</v>
      </c>
      <c r="AV410" s="36" t="s">
        <v>43</v>
      </c>
      <c r="AW410" s="36" t="s">
        <v>43</v>
      </c>
      <c r="AX410" s="36" t="s">
        <v>43</v>
      </c>
      <c r="AY410" s="36" t="s">
        <v>43</v>
      </c>
      <c r="AZ410" s="36" t="s">
        <v>43</v>
      </c>
      <c r="BA410" s="36" t="s">
        <v>43</v>
      </c>
      <c r="BB410" s="36" t="s">
        <v>43</v>
      </c>
      <c r="BC410" s="28"/>
    </row>
    <row r="411" spans="1:55" ht="15.75" customHeight="1" x14ac:dyDescent="0.25">
      <c r="A411" s="37" t="s">
        <v>661</v>
      </c>
      <c r="B411" s="46" t="s">
        <v>65</v>
      </c>
      <c r="C411" s="39" t="s">
        <v>40</v>
      </c>
      <c r="D411" s="35" t="s">
        <v>43</v>
      </c>
      <c r="E411" s="35" t="s">
        <v>43</v>
      </c>
      <c r="F411" s="35" t="s">
        <v>43</v>
      </c>
      <c r="G411" s="35" t="s">
        <v>43</v>
      </c>
      <c r="H411" s="35" t="s">
        <v>43</v>
      </c>
      <c r="I411" s="35" t="s">
        <v>43</v>
      </c>
      <c r="J411" s="35" t="s">
        <v>43</v>
      </c>
      <c r="K411" s="35" t="s">
        <v>43</v>
      </c>
      <c r="L411" s="35" t="s">
        <v>43</v>
      </c>
      <c r="M411" s="35" t="s">
        <v>43</v>
      </c>
      <c r="N411" s="35" t="s">
        <v>43</v>
      </c>
      <c r="O411" s="35" t="s">
        <v>43</v>
      </c>
      <c r="P411" s="35" t="s">
        <v>43</v>
      </c>
      <c r="Q411" s="35" t="s">
        <v>43</v>
      </c>
      <c r="R411" s="35" t="s">
        <v>43</v>
      </c>
      <c r="S411" s="35" t="s">
        <v>43</v>
      </c>
      <c r="T411" s="35" t="s">
        <v>43</v>
      </c>
      <c r="U411" s="35" t="s">
        <v>43</v>
      </c>
      <c r="V411" s="35" t="s">
        <v>43</v>
      </c>
      <c r="W411" s="35" t="s">
        <v>43</v>
      </c>
      <c r="X411" s="35" t="s">
        <v>43</v>
      </c>
      <c r="Y411" s="35" t="s">
        <v>43</v>
      </c>
      <c r="Z411" s="35" t="s">
        <v>43</v>
      </c>
      <c r="AA411" s="35" t="s">
        <v>43</v>
      </c>
      <c r="AB411" s="35" t="s">
        <v>43</v>
      </c>
      <c r="AE411" s="36" t="s">
        <v>43</v>
      </c>
      <c r="AF411" s="36" t="s">
        <v>43</v>
      </c>
      <c r="AG411" s="36" t="s">
        <v>43</v>
      </c>
      <c r="AH411" s="36" t="s">
        <v>43</v>
      </c>
      <c r="AI411" s="36" t="s">
        <v>43</v>
      </c>
      <c r="AJ411" s="36" t="s">
        <v>43</v>
      </c>
      <c r="AK411" s="36" t="s">
        <v>43</v>
      </c>
      <c r="AL411" s="36" t="s">
        <v>43</v>
      </c>
      <c r="AM411" s="36" t="s">
        <v>43</v>
      </c>
      <c r="AN411" s="36" t="s">
        <v>43</v>
      </c>
      <c r="AO411" s="36" t="s">
        <v>43</v>
      </c>
      <c r="AP411" s="36" t="s">
        <v>43</v>
      </c>
      <c r="AQ411" s="36" t="s">
        <v>43</v>
      </c>
      <c r="AR411" s="36" t="s">
        <v>43</v>
      </c>
      <c r="AS411" s="36" t="s">
        <v>43</v>
      </c>
      <c r="AT411" s="36" t="s">
        <v>43</v>
      </c>
      <c r="AU411" s="36" t="s">
        <v>43</v>
      </c>
      <c r="AV411" s="36" t="s">
        <v>43</v>
      </c>
      <c r="AW411" s="36" t="s">
        <v>43</v>
      </c>
      <c r="AX411" s="36" t="s">
        <v>43</v>
      </c>
      <c r="AY411" s="36" t="s">
        <v>43</v>
      </c>
      <c r="AZ411" s="36" t="s">
        <v>43</v>
      </c>
      <c r="BA411" s="36" t="s">
        <v>43</v>
      </c>
      <c r="BB411" s="36" t="s">
        <v>43</v>
      </c>
      <c r="BC411" s="28"/>
    </row>
    <row r="412" spans="1:55" ht="15.75" customHeight="1" x14ac:dyDescent="0.25">
      <c r="A412" s="37" t="s">
        <v>662</v>
      </c>
      <c r="B412" s="85" t="s">
        <v>67</v>
      </c>
      <c r="C412" s="39" t="s">
        <v>40</v>
      </c>
      <c r="D412" s="35" t="s">
        <v>43</v>
      </c>
      <c r="E412" s="35" t="s">
        <v>43</v>
      </c>
      <c r="F412" s="35" t="s">
        <v>43</v>
      </c>
      <c r="G412" s="35" t="s">
        <v>43</v>
      </c>
      <c r="H412" s="35" t="s">
        <v>43</v>
      </c>
      <c r="I412" s="35" t="s">
        <v>43</v>
      </c>
      <c r="J412" s="35" t="s">
        <v>43</v>
      </c>
      <c r="K412" s="35" t="s">
        <v>43</v>
      </c>
      <c r="L412" s="35" t="s">
        <v>43</v>
      </c>
      <c r="M412" s="35" t="s">
        <v>43</v>
      </c>
      <c r="N412" s="35" t="s">
        <v>43</v>
      </c>
      <c r="O412" s="35" t="s">
        <v>43</v>
      </c>
      <c r="P412" s="35" t="s">
        <v>43</v>
      </c>
      <c r="Q412" s="35" t="s">
        <v>43</v>
      </c>
      <c r="R412" s="35" t="s">
        <v>43</v>
      </c>
      <c r="S412" s="35" t="s">
        <v>43</v>
      </c>
      <c r="T412" s="35" t="s">
        <v>43</v>
      </c>
      <c r="U412" s="35" t="s">
        <v>43</v>
      </c>
      <c r="V412" s="35" t="s">
        <v>43</v>
      </c>
      <c r="W412" s="35" t="s">
        <v>43</v>
      </c>
      <c r="X412" s="35" t="s">
        <v>43</v>
      </c>
      <c r="Y412" s="35" t="s">
        <v>43</v>
      </c>
      <c r="Z412" s="35" t="s">
        <v>43</v>
      </c>
      <c r="AA412" s="35" t="s">
        <v>43</v>
      </c>
      <c r="AB412" s="35" t="s">
        <v>43</v>
      </c>
      <c r="AE412" s="36" t="s">
        <v>43</v>
      </c>
      <c r="AF412" s="36" t="s">
        <v>43</v>
      </c>
      <c r="AG412" s="36" t="s">
        <v>43</v>
      </c>
      <c r="AH412" s="36" t="s">
        <v>43</v>
      </c>
      <c r="AI412" s="36" t="s">
        <v>43</v>
      </c>
      <c r="AJ412" s="36" t="s">
        <v>43</v>
      </c>
      <c r="AK412" s="36" t="s">
        <v>43</v>
      </c>
      <c r="AL412" s="36" t="s">
        <v>43</v>
      </c>
      <c r="AM412" s="36" t="s">
        <v>43</v>
      </c>
      <c r="AN412" s="36" t="s">
        <v>43</v>
      </c>
      <c r="AO412" s="36" t="s">
        <v>43</v>
      </c>
      <c r="AP412" s="36" t="s">
        <v>43</v>
      </c>
      <c r="AQ412" s="36" t="s">
        <v>43</v>
      </c>
      <c r="AR412" s="36" t="s">
        <v>43</v>
      </c>
      <c r="AS412" s="36" t="s">
        <v>43</v>
      </c>
      <c r="AT412" s="36" t="s">
        <v>43</v>
      </c>
      <c r="AU412" s="36" t="s">
        <v>43</v>
      </c>
      <c r="AV412" s="36" t="s">
        <v>43</v>
      </c>
      <c r="AW412" s="36" t="s">
        <v>43</v>
      </c>
      <c r="AX412" s="36" t="s">
        <v>43</v>
      </c>
      <c r="AY412" s="36" t="s">
        <v>43</v>
      </c>
      <c r="AZ412" s="36" t="s">
        <v>43</v>
      </c>
      <c r="BA412" s="36" t="s">
        <v>43</v>
      </c>
      <c r="BB412" s="36" t="s">
        <v>43</v>
      </c>
      <c r="BC412" s="28"/>
    </row>
    <row r="413" spans="1:55" ht="15.75" customHeight="1" x14ac:dyDescent="0.25">
      <c r="A413" s="37" t="s">
        <v>663</v>
      </c>
      <c r="B413" s="43" t="s">
        <v>664</v>
      </c>
      <c r="C413" s="39" t="s">
        <v>40</v>
      </c>
      <c r="D413" s="35">
        <v>0</v>
      </c>
      <c r="E413" s="35">
        <v>0</v>
      </c>
      <c r="F413" s="35">
        <v>0</v>
      </c>
      <c r="G413" s="35">
        <v>0</v>
      </c>
      <c r="H413" s="35">
        <v>0</v>
      </c>
      <c r="I413" s="35">
        <v>0</v>
      </c>
      <c r="J413" s="35">
        <v>0</v>
      </c>
      <c r="K413" s="35">
        <v>0</v>
      </c>
      <c r="L413" s="83">
        <v>0</v>
      </c>
      <c r="M413" s="35">
        <v>0</v>
      </c>
      <c r="N413" s="83">
        <v>0</v>
      </c>
      <c r="O413" s="35">
        <v>0</v>
      </c>
      <c r="P413" s="83">
        <v>0</v>
      </c>
      <c r="Q413" s="35">
        <v>0</v>
      </c>
      <c r="R413" s="83">
        <v>0</v>
      </c>
      <c r="S413" s="35">
        <v>0</v>
      </c>
      <c r="T413" s="83">
        <v>0</v>
      </c>
      <c r="U413" s="35">
        <v>0</v>
      </c>
      <c r="V413" s="83">
        <v>0</v>
      </c>
      <c r="W413" s="35">
        <v>0</v>
      </c>
      <c r="X413" s="83">
        <v>0</v>
      </c>
      <c r="Y413" s="35">
        <v>0</v>
      </c>
      <c r="Z413" s="83">
        <v>0</v>
      </c>
      <c r="AA413" s="35">
        <f>H413+J413+K413+M413+O413+Q413+S413+U413+W413+Y413</f>
        <v>0</v>
      </c>
      <c r="AB413" s="35">
        <f>H413+J413+L413+N413+P413+R413+T413+V413+X413+Z413</f>
        <v>0</v>
      </c>
      <c r="AE413" s="36">
        <v>0</v>
      </c>
      <c r="AF413" s="36">
        <v>0</v>
      </c>
      <c r="AG413" s="36">
        <v>0</v>
      </c>
      <c r="AH413" s="36">
        <v>0</v>
      </c>
      <c r="AI413" s="36">
        <v>0</v>
      </c>
      <c r="AJ413" s="36">
        <v>0</v>
      </c>
      <c r="AK413" s="36">
        <v>0</v>
      </c>
      <c r="AL413" s="36">
        <v>0</v>
      </c>
      <c r="AM413" s="36">
        <v>0</v>
      </c>
      <c r="AN413" s="36">
        <v>0</v>
      </c>
      <c r="AO413" s="36">
        <v>0</v>
      </c>
      <c r="AP413" s="36">
        <v>0</v>
      </c>
      <c r="AQ413" s="36">
        <v>0</v>
      </c>
      <c r="AR413" s="36">
        <v>0</v>
      </c>
      <c r="AS413" s="36">
        <v>0</v>
      </c>
      <c r="AT413" s="36">
        <v>0</v>
      </c>
      <c r="AU413" s="36">
        <v>0</v>
      </c>
      <c r="AV413" s="36">
        <v>0</v>
      </c>
      <c r="AW413" s="36">
        <v>0</v>
      </c>
      <c r="AX413" s="36">
        <v>0</v>
      </c>
      <c r="AY413" s="36">
        <v>0</v>
      </c>
      <c r="AZ413" s="36">
        <v>0</v>
      </c>
      <c r="BA413" s="36">
        <v>0</v>
      </c>
      <c r="BB413" s="36">
        <v>0</v>
      </c>
      <c r="BC413" s="28"/>
    </row>
    <row r="414" spans="1:55" ht="15.75" customHeight="1" x14ac:dyDescent="0.25">
      <c r="A414" s="37" t="s">
        <v>665</v>
      </c>
      <c r="B414" s="43" t="s">
        <v>666</v>
      </c>
      <c r="C414" s="39" t="s">
        <v>40</v>
      </c>
      <c r="D414" s="83">
        <f t="shared" ref="D414:L414" si="372">D420</f>
        <v>0</v>
      </c>
      <c r="E414" s="83">
        <f t="shared" si="372"/>
        <v>0</v>
      </c>
      <c r="F414" s="83">
        <f t="shared" si="372"/>
        <v>0</v>
      </c>
      <c r="G414" s="83">
        <f t="shared" si="372"/>
        <v>0</v>
      </c>
      <c r="H414" s="83">
        <f t="shared" si="372"/>
        <v>0</v>
      </c>
      <c r="I414" s="83">
        <f t="shared" si="372"/>
        <v>0</v>
      </c>
      <c r="J414" s="83">
        <f t="shared" si="372"/>
        <v>403.72079853181259</v>
      </c>
      <c r="K414" s="83">
        <f t="shared" si="372"/>
        <v>0</v>
      </c>
      <c r="L414" s="83">
        <f t="shared" si="372"/>
        <v>0</v>
      </c>
      <c r="M414" s="83">
        <f>M420</f>
        <v>0</v>
      </c>
      <c r="N414" s="83">
        <f t="shared" ref="N414" si="373">N420</f>
        <v>0</v>
      </c>
      <c r="O414" s="83">
        <f>O420</f>
        <v>0</v>
      </c>
      <c r="P414" s="83">
        <f t="shared" ref="P414" si="374">P420</f>
        <v>0</v>
      </c>
      <c r="Q414" s="83">
        <f>Q420</f>
        <v>0</v>
      </c>
      <c r="R414" s="83">
        <f t="shared" ref="R414" si="375">R420</f>
        <v>0</v>
      </c>
      <c r="S414" s="83">
        <f>S420</f>
        <v>0</v>
      </c>
      <c r="T414" s="83">
        <f t="shared" ref="T414" si="376">T420</f>
        <v>0</v>
      </c>
      <c r="U414" s="83">
        <f>U420</f>
        <v>0</v>
      </c>
      <c r="V414" s="83">
        <f t="shared" ref="V414" si="377">V420</f>
        <v>0</v>
      </c>
      <c r="W414" s="83">
        <f>W420</f>
        <v>0</v>
      </c>
      <c r="X414" s="83">
        <f t="shared" ref="X414:Z414" si="378">X420</f>
        <v>0</v>
      </c>
      <c r="Y414" s="83">
        <f>Y420</f>
        <v>0</v>
      </c>
      <c r="Z414" s="83">
        <f t="shared" si="378"/>
        <v>0</v>
      </c>
      <c r="AA414" s="35">
        <f>H414+J414+K414+M414+O414+Q414+S414+U414+W414+Y414</f>
        <v>403.72079853181259</v>
      </c>
      <c r="AB414" s="35">
        <f>H414+J414+L414+N414+P414+R414+T414+V414+X414+Z414</f>
        <v>403.72079853181259</v>
      </c>
      <c r="AE414" s="36">
        <v>0</v>
      </c>
      <c r="AF414" s="36">
        <v>0</v>
      </c>
      <c r="AG414" s="36">
        <v>0</v>
      </c>
      <c r="AH414" s="36">
        <v>0</v>
      </c>
      <c r="AI414" s="36">
        <v>0</v>
      </c>
      <c r="AJ414" s="36">
        <v>0</v>
      </c>
      <c r="AK414" s="36">
        <v>0</v>
      </c>
      <c r="AL414" s="36">
        <v>0</v>
      </c>
      <c r="AM414" s="36">
        <v>0</v>
      </c>
      <c r="AN414" s="36">
        <v>0</v>
      </c>
      <c r="AO414" s="36">
        <v>0</v>
      </c>
      <c r="AP414" s="36">
        <v>0</v>
      </c>
      <c r="AQ414" s="36">
        <v>0</v>
      </c>
      <c r="AR414" s="36">
        <v>0</v>
      </c>
      <c r="AS414" s="36">
        <v>0</v>
      </c>
      <c r="AT414" s="36">
        <v>0</v>
      </c>
      <c r="AU414" s="36">
        <v>0</v>
      </c>
      <c r="AV414" s="36">
        <v>0</v>
      </c>
      <c r="AW414" s="36">
        <v>0</v>
      </c>
      <c r="AX414" s="36">
        <v>0</v>
      </c>
      <c r="AY414" s="36">
        <v>0</v>
      </c>
      <c r="AZ414" s="36">
        <v>0</v>
      </c>
      <c r="BA414" s="36">
        <v>0</v>
      </c>
      <c r="BB414" s="36">
        <v>0</v>
      </c>
      <c r="BC414" s="28"/>
    </row>
    <row r="415" spans="1:55" ht="15.75" customHeight="1" x14ac:dyDescent="0.25">
      <c r="A415" s="37" t="s">
        <v>667</v>
      </c>
      <c r="B415" s="45" t="s">
        <v>651</v>
      </c>
      <c r="C415" s="39" t="s">
        <v>40</v>
      </c>
      <c r="D415" s="35" t="s">
        <v>43</v>
      </c>
      <c r="E415" s="35" t="s">
        <v>43</v>
      </c>
      <c r="F415" s="35" t="s">
        <v>43</v>
      </c>
      <c r="G415" s="35" t="s">
        <v>43</v>
      </c>
      <c r="H415" s="35" t="s">
        <v>43</v>
      </c>
      <c r="I415" s="35" t="s">
        <v>43</v>
      </c>
      <c r="J415" s="35" t="s">
        <v>43</v>
      </c>
      <c r="K415" s="35" t="s">
        <v>43</v>
      </c>
      <c r="L415" s="35" t="s">
        <v>43</v>
      </c>
      <c r="M415" s="35" t="s">
        <v>43</v>
      </c>
      <c r="N415" s="35" t="s">
        <v>43</v>
      </c>
      <c r="O415" s="35" t="s">
        <v>43</v>
      </c>
      <c r="P415" s="35" t="s">
        <v>43</v>
      </c>
      <c r="Q415" s="35" t="s">
        <v>43</v>
      </c>
      <c r="R415" s="35" t="s">
        <v>43</v>
      </c>
      <c r="S415" s="35" t="s">
        <v>43</v>
      </c>
      <c r="T415" s="35" t="s">
        <v>43</v>
      </c>
      <c r="U415" s="35" t="s">
        <v>43</v>
      </c>
      <c r="V415" s="35" t="s">
        <v>43</v>
      </c>
      <c r="W415" s="35" t="s">
        <v>43</v>
      </c>
      <c r="X415" s="35" t="s">
        <v>43</v>
      </c>
      <c r="Y415" s="35" t="s">
        <v>43</v>
      </c>
      <c r="Z415" s="35" t="s">
        <v>43</v>
      </c>
      <c r="AA415" s="35" t="s">
        <v>43</v>
      </c>
      <c r="AB415" s="35" t="s">
        <v>43</v>
      </c>
      <c r="AE415" s="36" t="s">
        <v>43</v>
      </c>
      <c r="AF415" s="36" t="s">
        <v>43</v>
      </c>
      <c r="AG415" s="36" t="s">
        <v>43</v>
      </c>
      <c r="AH415" s="36" t="s">
        <v>43</v>
      </c>
      <c r="AI415" s="36" t="s">
        <v>43</v>
      </c>
      <c r="AJ415" s="36" t="s">
        <v>43</v>
      </c>
      <c r="AK415" s="36" t="s">
        <v>43</v>
      </c>
      <c r="AL415" s="36" t="s">
        <v>43</v>
      </c>
      <c r="AM415" s="36" t="s">
        <v>43</v>
      </c>
      <c r="AN415" s="36" t="s">
        <v>43</v>
      </c>
      <c r="AO415" s="36" t="s">
        <v>43</v>
      </c>
      <c r="AP415" s="36" t="s">
        <v>43</v>
      </c>
      <c r="AQ415" s="36" t="s">
        <v>43</v>
      </c>
      <c r="AR415" s="36" t="s">
        <v>43</v>
      </c>
      <c r="AS415" s="36" t="s">
        <v>43</v>
      </c>
      <c r="AT415" s="36" t="s">
        <v>43</v>
      </c>
      <c r="AU415" s="36" t="s">
        <v>43</v>
      </c>
      <c r="AV415" s="36" t="s">
        <v>43</v>
      </c>
      <c r="AW415" s="36" t="s">
        <v>43</v>
      </c>
      <c r="AX415" s="36" t="s">
        <v>43</v>
      </c>
      <c r="AY415" s="36" t="s">
        <v>43</v>
      </c>
      <c r="AZ415" s="36" t="s">
        <v>43</v>
      </c>
      <c r="BA415" s="36" t="s">
        <v>43</v>
      </c>
      <c r="BB415" s="36" t="s">
        <v>43</v>
      </c>
      <c r="BC415" s="28"/>
    </row>
    <row r="416" spans="1:55" ht="31.5" customHeight="1" x14ac:dyDescent="0.25">
      <c r="A416" s="37" t="s">
        <v>668</v>
      </c>
      <c r="B416" s="45" t="s">
        <v>45</v>
      </c>
      <c r="C416" s="39" t="s">
        <v>40</v>
      </c>
      <c r="D416" s="35" t="s">
        <v>43</v>
      </c>
      <c r="E416" s="35" t="s">
        <v>43</v>
      </c>
      <c r="F416" s="35" t="s">
        <v>43</v>
      </c>
      <c r="G416" s="35" t="s">
        <v>43</v>
      </c>
      <c r="H416" s="35" t="s">
        <v>43</v>
      </c>
      <c r="I416" s="35" t="s">
        <v>43</v>
      </c>
      <c r="J416" s="35" t="s">
        <v>43</v>
      </c>
      <c r="K416" s="35" t="s">
        <v>43</v>
      </c>
      <c r="L416" s="35" t="s">
        <v>43</v>
      </c>
      <c r="M416" s="35" t="s">
        <v>43</v>
      </c>
      <c r="N416" s="35" t="s">
        <v>43</v>
      </c>
      <c r="O416" s="35" t="s">
        <v>43</v>
      </c>
      <c r="P416" s="35" t="s">
        <v>43</v>
      </c>
      <c r="Q416" s="35" t="s">
        <v>43</v>
      </c>
      <c r="R416" s="35" t="s">
        <v>43</v>
      </c>
      <c r="S416" s="35" t="s">
        <v>43</v>
      </c>
      <c r="T416" s="35" t="s">
        <v>43</v>
      </c>
      <c r="U416" s="35" t="s">
        <v>43</v>
      </c>
      <c r="V416" s="35" t="s">
        <v>43</v>
      </c>
      <c r="W416" s="35" t="s">
        <v>43</v>
      </c>
      <c r="X416" s="35" t="s">
        <v>43</v>
      </c>
      <c r="Y416" s="35" t="s">
        <v>43</v>
      </c>
      <c r="Z416" s="35" t="s">
        <v>43</v>
      </c>
      <c r="AA416" s="35" t="s">
        <v>43</v>
      </c>
      <c r="AB416" s="35" t="s">
        <v>43</v>
      </c>
      <c r="AE416" s="36" t="s">
        <v>43</v>
      </c>
      <c r="AF416" s="36" t="s">
        <v>43</v>
      </c>
      <c r="AG416" s="36" t="s">
        <v>43</v>
      </c>
      <c r="AH416" s="36" t="s">
        <v>43</v>
      </c>
      <c r="AI416" s="36" t="s">
        <v>43</v>
      </c>
      <c r="AJ416" s="36" t="s">
        <v>43</v>
      </c>
      <c r="AK416" s="36" t="s">
        <v>43</v>
      </c>
      <c r="AL416" s="36" t="s">
        <v>43</v>
      </c>
      <c r="AM416" s="36" t="s">
        <v>43</v>
      </c>
      <c r="AN416" s="36" t="s">
        <v>43</v>
      </c>
      <c r="AO416" s="36" t="s">
        <v>43</v>
      </c>
      <c r="AP416" s="36" t="s">
        <v>43</v>
      </c>
      <c r="AQ416" s="36" t="s">
        <v>43</v>
      </c>
      <c r="AR416" s="36" t="s">
        <v>43</v>
      </c>
      <c r="AS416" s="36" t="s">
        <v>43</v>
      </c>
      <c r="AT416" s="36" t="s">
        <v>43</v>
      </c>
      <c r="AU416" s="36" t="s">
        <v>43</v>
      </c>
      <c r="AV416" s="36" t="s">
        <v>43</v>
      </c>
      <c r="AW416" s="36" t="s">
        <v>43</v>
      </c>
      <c r="AX416" s="36" t="s">
        <v>43</v>
      </c>
      <c r="AY416" s="36" t="s">
        <v>43</v>
      </c>
      <c r="AZ416" s="36" t="s">
        <v>43</v>
      </c>
      <c r="BA416" s="36" t="s">
        <v>43</v>
      </c>
      <c r="BB416" s="36" t="s">
        <v>43</v>
      </c>
      <c r="BC416" s="28"/>
    </row>
    <row r="417" spans="1:55" ht="31.5" customHeight="1" x14ac:dyDescent="0.25">
      <c r="A417" s="37" t="s">
        <v>669</v>
      </c>
      <c r="B417" s="45" t="s">
        <v>47</v>
      </c>
      <c r="C417" s="39" t="s">
        <v>40</v>
      </c>
      <c r="D417" s="35" t="s">
        <v>43</v>
      </c>
      <c r="E417" s="35" t="s">
        <v>43</v>
      </c>
      <c r="F417" s="35" t="s">
        <v>43</v>
      </c>
      <c r="G417" s="35" t="s">
        <v>43</v>
      </c>
      <c r="H417" s="35" t="s">
        <v>43</v>
      </c>
      <c r="I417" s="35" t="s">
        <v>43</v>
      </c>
      <c r="J417" s="35" t="s">
        <v>43</v>
      </c>
      <c r="K417" s="35" t="s">
        <v>43</v>
      </c>
      <c r="L417" s="35" t="s">
        <v>43</v>
      </c>
      <c r="M417" s="35" t="s">
        <v>43</v>
      </c>
      <c r="N417" s="35" t="s">
        <v>43</v>
      </c>
      <c r="O417" s="35" t="s">
        <v>43</v>
      </c>
      <c r="P417" s="35" t="s">
        <v>43</v>
      </c>
      <c r="Q417" s="35" t="s">
        <v>43</v>
      </c>
      <c r="R417" s="35" t="s">
        <v>43</v>
      </c>
      <c r="S417" s="35" t="s">
        <v>43</v>
      </c>
      <c r="T417" s="35" t="s">
        <v>43</v>
      </c>
      <c r="U417" s="35" t="s">
        <v>43</v>
      </c>
      <c r="V417" s="35" t="s">
        <v>43</v>
      </c>
      <c r="W417" s="35" t="s">
        <v>43</v>
      </c>
      <c r="X417" s="35" t="s">
        <v>43</v>
      </c>
      <c r="Y417" s="35" t="s">
        <v>43</v>
      </c>
      <c r="Z417" s="35" t="s">
        <v>43</v>
      </c>
      <c r="AA417" s="35" t="s">
        <v>43</v>
      </c>
      <c r="AB417" s="35" t="s">
        <v>43</v>
      </c>
      <c r="AE417" s="36" t="s">
        <v>43</v>
      </c>
      <c r="AF417" s="36" t="s">
        <v>43</v>
      </c>
      <c r="AG417" s="36" t="s">
        <v>43</v>
      </c>
      <c r="AH417" s="36" t="s">
        <v>43</v>
      </c>
      <c r="AI417" s="36" t="s">
        <v>43</v>
      </c>
      <c r="AJ417" s="36" t="s">
        <v>43</v>
      </c>
      <c r="AK417" s="36" t="s">
        <v>43</v>
      </c>
      <c r="AL417" s="36" t="s">
        <v>43</v>
      </c>
      <c r="AM417" s="36" t="s">
        <v>43</v>
      </c>
      <c r="AN417" s="36" t="s">
        <v>43</v>
      </c>
      <c r="AO417" s="36" t="s">
        <v>43</v>
      </c>
      <c r="AP417" s="36" t="s">
        <v>43</v>
      </c>
      <c r="AQ417" s="36" t="s">
        <v>43</v>
      </c>
      <c r="AR417" s="36" t="s">
        <v>43</v>
      </c>
      <c r="AS417" s="36" t="s">
        <v>43</v>
      </c>
      <c r="AT417" s="36" t="s">
        <v>43</v>
      </c>
      <c r="AU417" s="36" t="s">
        <v>43</v>
      </c>
      <c r="AV417" s="36" t="s">
        <v>43</v>
      </c>
      <c r="AW417" s="36" t="s">
        <v>43</v>
      </c>
      <c r="AX417" s="36" t="s">
        <v>43</v>
      </c>
      <c r="AY417" s="36" t="s">
        <v>43</v>
      </c>
      <c r="AZ417" s="36" t="s">
        <v>43</v>
      </c>
      <c r="BA417" s="36" t="s">
        <v>43</v>
      </c>
      <c r="BB417" s="36" t="s">
        <v>43</v>
      </c>
      <c r="BC417" s="28"/>
    </row>
    <row r="418" spans="1:55" ht="31.5" customHeight="1" x14ac:dyDescent="0.25">
      <c r="A418" s="37" t="s">
        <v>670</v>
      </c>
      <c r="B418" s="45" t="s">
        <v>49</v>
      </c>
      <c r="C418" s="39" t="s">
        <v>40</v>
      </c>
      <c r="D418" s="35" t="s">
        <v>43</v>
      </c>
      <c r="E418" s="35" t="s">
        <v>43</v>
      </c>
      <c r="F418" s="35" t="s">
        <v>43</v>
      </c>
      <c r="G418" s="35" t="s">
        <v>43</v>
      </c>
      <c r="H418" s="35" t="s">
        <v>43</v>
      </c>
      <c r="I418" s="35" t="s">
        <v>43</v>
      </c>
      <c r="J418" s="35" t="s">
        <v>43</v>
      </c>
      <c r="K418" s="35" t="s">
        <v>43</v>
      </c>
      <c r="L418" s="35" t="s">
        <v>43</v>
      </c>
      <c r="M418" s="35" t="s">
        <v>43</v>
      </c>
      <c r="N418" s="35" t="s">
        <v>43</v>
      </c>
      <c r="O418" s="35" t="s">
        <v>43</v>
      </c>
      <c r="P418" s="35" t="s">
        <v>43</v>
      </c>
      <c r="Q418" s="35" t="s">
        <v>43</v>
      </c>
      <c r="R418" s="35" t="s">
        <v>43</v>
      </c>
      <c r="S418" s="35" t="s">
        <v>43</v>
      </c>
      <c r="T418" s="35" t="s">
        <v>43</v>
      </c>
      <c r="U418" s="35" t="s">
        <v>43</v>
      </c>
      <c r="V418" s="35" t="s">
        <v>43</v>
      </c>
      <c r="W418" s="35" t="s">
        <v>43</v>
      </c>
      <c r="X418" s="35" t="s">
        <v>43</v>
      </c>
      <c r="Y418" s="35" t="s">
        <v>43</v>
      </c>
      <c r="Z418" s="35" t="s">
        <v>43</v>
      </c>
      <c r="AA418" s="35" t="s">
        <v>43</v>
      </c>
      <c r="AB418" s="35" t="s">
        <v>43</v>
      </c>
      <c r="AE418" s="36" t="s">
        <v>43</v>
      </c>
      <c r="AF418" s="36" t="s">
        <v>43</v>
      </c>
      <c r="AG418" s="36" t="s">
        <v>43</v>
      </c>
      <c r="AH418" s="36" t="s">
        <v>43</v>
      </c>
      <c r="AI418" s="36" t="s">
        <v>43</v>
      </c>
      <c r="AJ418" s="36" t="s">
        <v>43</v>
      </c>
      <c r="AK418" s="36" t="s">
        <v>43</v>
      </c>
      <c r="AL418" s="36" t="s">
        <v>43</v>
      </c>
      <c r="AM418" s="36" t="s">
        <v>43</v>
      </c>
      <c r="AN418" s="36" t="s">
        <v>43</v>
      </c>
      <c r="AO418" s="36" t="s">
        <v>43</v>
      </c>
      <c r="AP418" s="36" t="s">
        <v>43</v>
      </c>
      <c r="AQ418" s="36" t="s">
        <v>43</v>
      </c>
      <c r="AR418" s="36" t="s">
        <v>43</v>
      </c>
      <c r="AS418" s="36" t="s">
        <v>43</v>
      </c>
      <c r="AT418" s="36" t="s">
        <v>43</v>
      </c>
      <c r="AU418" s="36" t="s">
        <v>43</v>
      </c>
      <c r="AV418" s="36" t="s">
        <v>43</v>
      </c>
      <c r="AW418" s="36" t="s">
        <v>43</v>
      </c>
      <c r="AX418" s="36" t="s">
        <v>43</v>
      </c>
      <c r="AY418" s="36" t="s">
        <v>43</v>
      </c>
      <c r="AZ418" s="36" t="s">
        <v>43</v>
      </c>
      <c r="BA418" s="36" t="s">
        <v>43</v>
      </c>
      <c r="BB418" s="36" t="s">
        <v>43</v>
      </c>
      <c r="BC418" s="28"/>
    </row>
    <row r="419" spans="1:55" ht="15.75" customHeight="1" x14ac:dyDescent="0.25">
      <c r="A419" s="37" t="s">
        <v>671</v>
      </c>
      <c r="B419" s="45" t="s">
        <v>429</v>
      </c>
      <c r="C419" s="39" t="s">
        <v>40</v>
      </c>
      <c r="D419" s="35" t="s">
        <v>43</v>
      </c>
      <c r="E419" s="35" t="s">
        <v>43</v>
      </c>
      <c r="F419" s="35" t="s">
        <v>43</v>
      </c>
      <c r="G419" s="35" t="s">
        <v>43</v>
      </c>
      <c r="H419" s="35" t="s">
        <v>43</v>
      </c>
      <c r="I419" s="35" t="s">
        <v>43</v>
      </c>
      <c r="J419" s="35" t="s">
        <v>43</v>
      </c>
      <c r="K419" s="35" t="s">
        <v>43</v>
      </c>
      <c r="L419" s="35" t="s">
        <v>43</v>
      </c>
      <c r="M419" s="35" t="s">
        <v>43</v>
      </c>
      <c r="N419" s="35" t="s">
        <v>43</v>
      </c>
      <c r="O419" s="35" t="s">
        <v>43</v>
      </c>
      <c r="P419" s="35" t="s">
        <v>43</v>
      </c>
      <c r="Q419" s="35" t="s">
        <v>43</v>
      </c>
      <c r="R419" s="35" t="s">
        <v>43</v>
      </c>
      <c r="S419" s="35" t="s">
        <v>43</v>
      </c>
      <c r="T419" s="35" t="s">
        <v>43</v>
      </c>
      <c r="U419" s="35" t="s">
        <v>43</v>
      </c>
      <c r="V419" s="35" t="s">
        <v>43</v>
      </c>
      <c r="W419" s="35" t="s">
        <v>43</v>
      </c>
      <c r="X419" s="35" t="s">
        <v>43</v>
      </c>
      <c r="Y419" s="35" t="s">
        <v>43</v>
      </c>
      <c r="Z419" s="35" t="s">
        <v>43</v>
      </c>
      <c r="AA419" s="35" t="s">
        <v>43</v>
      </c>
      <c r="AB419" s="35" t="s">
        <v>43</v>
      </c>
      <c r="AE419" s="36" t="s">
        <v>43</v>
      </c>
      <c r="AF419" s="36" t="s">
        <v>43</v>
      </c>
      <c r="AG419" s="36" t="s">
        <v>43</v>
      </c>
      <c r="AH419" s="36" t="s">
        <v>43</v>
      </c>
      <c r="AI419" s="36" t="s">
        <v>43</v>
      </c>
      <c r="AJ419" s="36" t="s">
        <v>43</v>
      </c>
      <c r="AK419" s="36" t="s">
        <v>43</v>
      </c>
      <c r="AL419" s="36" t="s">
        <v>43</v>
      </c>
      <c r="AM419" s="36" t="s">
        <v>43</v>
      </c>
      <c r="AN419" s="36" t="s">
        <v>43</v>
      </c>
      <c r="AO419" s="36" t="s">
        <v>43</v>
      </c>
      <c r="AP419" s="36" t="s">
        <v>43</v>
      </c>
      <c r="AQ419" s="36" t="s">
        <v>43</v>
      </c>
      <c r="AR419" s="36" t="s">
        <v>43</v>
      </c>
      <c r="AS419" s="36" t="s">
        <v>43</v>
      </c>
      <c r="AT419" s="36" t="s">
        <v>43</v>
      </c>
      <c r="AU419" s="36" t="s">
        <v>43</v>
      </c>
      <c r="AV419" s="36" t="s">
        <v>43</v>
      </c>
      <c r="AW419" s="36" t="s">
        <v>43</v>
      </c>
      <c r="AX419" s="36" t="s">
        <v>43</v>
      </c>
      <c r="AY419" s="36" t="s">
        <v>43</v>
      </c>
      <c r="AZ419" s="36" t="s">
        <v>43</v>
      </c>
      <c r="BA419" s="36" t="s">
        <v>43</v>
      </c>
      <c r="BB419" s="36" t="s">
        <v>43</v>
      </c>
      <c r="BC419" s="28"/>
    </row>
    <row r="420" spans="1:55" ht="15.75" customHeight="1" collapsed="1" x14ac:dyDescent="0.25">
      <c r="A420" s="37" t="s">
        <v>672</v>
      </c>
      <c r="B420" s="45" t="s">
        <v>432</v>
      </c>
      <c r="C420" s="39" t="s">
        <v>40</v>
      </c>
      <c r="D420" s="35">
        <v>0</v>
      </c>
      <c r="E420" s="35">
        <v>0</v>
      </c>
      <c r="F420" s="35">
        <v>0</v>
      </c>
      <c r="G420" s="35">
        <v>0</v>
      </c>
      <c r="H420" s="35">
        <v>0</v>
      </c>
      <c r="I420" s="35">
        <v>0</v>
      </c>
      <c r="J420" s="35">
        <v>403.72079853181259</v>
      </c>
      <c r="K420" s="35">
        <v>0</v>
      </c>
      <c r="L420" s="83">
        <v>0</v>
      </c>
      <c r="M420" s="35">
        <v>0</v>
      </c>
      <c r="N420" s="83">
        <v>0</v>
      </c>
      <c r="O420" s="35">
        <v>0</v>
      </c>
      <c r="P420" s="83">
        <v>0</v>
      </c>
      <c r="Q420" s="35">
        <v>0</v>
      </c>
      <c r="R420" s="83">
        <v>0</v>
      </c>
      <c r="S420" s="35">
        <v>0</v>
      </c>
      <c r="T420" s="83">
        <v>0</v>
      </c>
      <c r="U420" s="35">
        <v>0</v>
      </c>
      <c r="V420" s="83">
        <v>0</v>
      </c>
      <c r="W420" s="35">
        <v>0</v>
      </c>
      <c r="X420" s="83">
        <v>0</v>
      </c>
      <c r="Y420" s="35">
        <v>0</v>
      </c>
      <c r="Z420" s="83">
        <v>0</v>
      </c>
      <c r="AA420" s="35">
        <f>H420+J420+K420+M420+O420+Q420+S420+U420+W420+Y420</f>
        <v>403.72079853181259</v>
      </c>
      <c r="AB420" s="35">
        <f>H420+J420+L420+N420+P420+R420+T420+V420+X420+Z420</f>
        <v>403.72079853181259</v>
      </c>
      <c r="AE420" s="36">
        <v>0</v>
      </c>
      <c r="AF420" s="36">
        <v>0</v>
      </c>
      <c r="AG420" s="36">
        <v>0</v>
      </c>
      <c r="AH420" s="36">
        <v>0</v>
      </c>
      <c r="AI420" s="36">
        <v>0</v>
      </c>
      <c r="AJ420" s="36">
        <v>0</v>
      </c>
      <c r="AK420" s="36">
        <v>0</v>
      </c>
      <c r="AL420" s="36">
        <v>0</v>
      </c>
      <c r="AM420" s="36">
        <v>0</v>
      </c>
      <c r="AN420" s="36">
        <v>0</v>
      </c>
      <c r="AO420" s="36">
        <v>0</v>
      </c>
      <c r="AP420" s="36">
        <v>0</v>
      </c>
      <c r="AQ420" s="36">
        <v>0</v>
      </c>
      <c r="AR420" s="36">
        <v>0</v>
      </c>
      <c r="AS420" s="36">
        <v>0</v>
      </c>
      <c r="AT420" s="36">
        <v>0</v>
      </c>
      <c r="AU420" s="36">
        <v>0</v>
      </c>
      <c r="AV420" s="36">
        <v>0</v>
      </c>
      <c r="AW420" s="36">
        <v>0</v>
      </c>
      <c r="AX420" s="36">
        <v>0</v>
      </c>
      <c r="AY420" s="36">
        <v>0</v>
      </c>
      <c r="AZ420" s="36">
        <v>0</v>
      </c>
      <c r="BA420" s="36">
        <v>0</v>
      </c>
      <c r="BB420" s="36">
        <v>0</v>
      </c>
      <c r="BC420" s="28"/>
    </row>
    <row r="421" spans="1:55" ht="15.75" customHeight="1" x14ac:dyDescent="0.25">
      <c r="A421" s="37" t="s">
        <v>673</v>
      </c>
      <c r="B421" s="45" t="s">
        <v>435</v>
      </c>
      <c r="C421" s="39" t="s">
        <v>40</v>
      </c>
      <c r="D421" s="35" t="s">
        <v>43</v>
      </c>
      <c r="E421" s="35" t="s">
        <v>43</v>
      </c>
      <c r="F421" s="35" t="s">
        <v>43</v>
      </c>
      <c r="G421" s="35" t="s">
        <v>43</v>
      </c>
      <c r="H421" s="35" t="s">
        <v>43</v>
      </c>
      <c r="I421" s="35" t="s">
        <v>43</v>
      </c>
      <c r="J421" s="35" t="s">
        <v>43</v>
      </c>
      <c r="K421" s="35" t="s">
        <v>43</v>
      </c>
      <c r="L421" s="35" t="s">
        <v>43</v>
      </c>
      <c r="M421" s="35" t="s">
        <v>43</v>
      </c>
      <c r="N421" s="35" t="s">
        <v>43</v>
      </c>
      <c r="O421" s="35" t="s">
        <v>43</v>
      </c>
      <c r="P421" s="35" t="s">
        <v>43</v>
      </c>
      <c r="Q421" s="35" t="s">
        <v>43</v>
      </c>
      <c r="R421" s="35" t="s">
        <v>43</v>
      </c>
      <c r="S421" s="35" t="s">
        <v>43</v>
      </c>
      <c r="T421" s="35" t="s">
        <v>43</v>
      </c>
      <c r="U421" s="35" t="s">
        <v>43</v>
      </c>
      <c r="V421" s="35" t="s">
        <v>43</v>
      </c>
      <c r="W421" s="35" t="s">
        <v>43</v>
      </c>
      <c r="X421" s="35" t="s">
        <v>43</v>
      </c>
      <c r="Y421" s="35" t="s">
        <v>43</v>
      </c>
      <c r="Z421" s="35" t="s">
        <v>43</v>
      </c>
      <c r="AA421" s="35" t="s">
        <v>43</v>
      </c>
      <c r="AB421" s="35" t="s">
        <v>43</v>
      </c>
      <c r="AE421" s="36" t="s">
        <v>43</v>
      </c>
      <c r="AF421" s="36" t="s">
        <v>43</v>
      </c>
      <c r="AG421" s="36" t="s">
        <v>43</v>
      </c>
      <c r="AH421" s="36" t="s">
        <v>43</v>
      </c>
      <c r="AI421" s="36" t="s">
        <v>43</v>
      </c>
      <c r="AJ421" s="36" t="s">
        <v>43</v>
      </c>
      <c r="AK421" s="36" t="s">
        <v>43</v>
      </c>
      <c r="AL421" s="36" t="s">
        <v>43</v>
      </c>
      <c r="AM421" s="36" t="s">
        <v>43</v>
      </c>
      <c r="AN421" s="36" t="s">
        <v>43</v>
      </c>
      <c r="AO421" s="36" t="s">
        <v>43</v>
      </c>
      <c r="AP421" s="36" t="s">
        <v>43</v>
      </c>
      <c r="AQ421" s="36" t="s">
        <v>43</v>
      </c>
      <c r="AR421" s="36" t="s">
        <v>43</v>
      </c>
      <c r="AS421" s="36" t="s">
        <v>43</v>
      </c>
      <c r="AT421" s="36" t="s">
        <v>43</v>
      </c>
      <c r="AU421" s="36" t="s">
        <v>43</v>
      </c>
      <c r="AV421" s="36" t="s">
        <v>43</v>
      </c>
      <c r="AW421" s="36" t="s">
        <v>43</v>
      </c>
      <c r="AX421" s="36" t="s">
        <v>43</v>
      </c>
      <c r="AY421" s="36" t="s">
        <v>43</v>
      </c>
      <c r="AZ421" s="36" t="s">
        <v>43</v>
      </c>
      <c r="BA421" s="36" t="s">
        <v>43</v>
      </c>
      <c r="BB421" s="36" t="s">
        <v>43</v>
      </c>
      <c r="BC421" s="28"/>
    </row>
    <row r="422" spans="1:55" ht="15.75" customHeight="1" x14ac:dyDescent="0.25">
      <c r="A422" s="37" t="s">
        <v>674</v>
      </c>
      <c r="B422" s="45" t="s">
        <v>441</v>
      </c>
      <c r="C422" s="39" t="s">
        <v>40</v>
      </c>
      <c r="D422" s="35" t="s">
        <v>43</v>
      </c>
      <c r="E422" s="35" t="s">
        <v>43</v>
      </c>
      <c r="F422" s="35" t="s">
        <v>43</v>
      </c>
      <c r="G422" s="35" t="s">
        <v>43</v>
      </c>
      <c r="H422" s="35" t="s">
        <v>43</v>
      </c>
      <c r="I422" s="35" t="s">
        <v>43</v>
      </c>
      <c r="J422" s="35" t="s">
        <v>43</v>
      </c>
      <c r="K422" s="35" t="s">
        <v>43</v>
      </c>
      <c r="L422" s="35" t="s">
        <v>43</v>
      </c>
      <c r="M422" s="35" t="s">
        <v>43</v>
      </c>
      <c r="N422" s="35" t="s">
        <v>43</v>
      </c>
      <c r="O422" s="35" t="s">
        <v>43</v>
      </c>
      <c r="P422" s="35" t="s">
        <v>43</v>
      </c>
      <c r="Q422" s="35" t="s">
        <v>43</v>
      </c>
      <c r="R422" s="35" t="s">
        <v>43</v>
      </c>
      <c r="S422" s="35" t="s">
        <v>43</v>
      </c>
      <c r="T422" s="35" t="s">
        <v>43</v>
      </c>
      <c r="U422" s="35" t="s">
        <v>43</v>
      </c>
      <c r="V422" s="35" t="s">
        <v>43</v>
      </c>
      <c r="W422" s="35" t="s">
        <v>43</v>
      </c>
      <c r="X422" s="35" t="s">
        <v>43</v>
      </c>
      <c r="Y422" s="35" t="s">
        <v>43</v>
      </c>
      <c r="Z422" s="35" t="s">
        <v>43</v>
      </c>
      <c r="AA422" s="35" t="s">
        <v>43</v>
      </c>
      <c r="AB422" s="35" t="s">
        <v>43</v>
      </c>
      <c r="AE422" s="36" t="s">
        <v>43</v>
      </c>
      <c r="AF422" s="36" t="s">
        <v>43</v>
      </c>
      <c r="AG422" s="36" t="s">
        <v>43</v>
      </c>
      <c r="AH422" s="36" t="s">
        <v>43</v>
      </c>
      <c r="AI422" s="36" t="s">
        <v>43</v>
      </c>
      <c r="AJ422" s="36" t="s">
        <v>43</v>
      </c>
      <c r="AK422" s="36" t="s">
        <v>43</v>
      </c>
      <c r="AL422" s="36" t="s">
        <v>43</v>
      </c>
      <c r="AM422" s="36" t="s">
        <v>43</v>
      </c>
      <c r="AN422" s="36" t="s">
        <v>43</v>
      </c>
      <c r="AO422" s="36" t="s">
        <v>43</v>
      </c>
      <c r="AP422" s="36" t="s">
        <v>43</v>
      </c>
      <c r="AQ422" s="36" t="s">
        <v>43</v>
      </c>
      <c r="AR422" s="36" t="s">
        <v>43</v>
      </c>
      <c r="AS422" s="36" t="s">
        <v>43</v>
      </c>
      <c r="AT422" s="36" t="s">
        <v>43</v>
      </c>
      <c r="AU422" s="36" t="s">
        <v>43</v>
      </c>
      <c r="AV422" s="36" t="s">
        <v>43</v>
      </c>
      <c r="AW422" s="36" t="s">
        <v>43</v>
      </c>
      <c r="AX422" s="36" t="s">
        <v>43</v>
      </c>
      <c r="AY422" s="36" t="s">
        <v>43</v>
      </c>
      <c r="AZ422" s="36" t="s">
        <v>43</v>
      </c>
      <c r="BA422" s="36" t="s">
        <v>43</v>
      </c>
      <c r="BB422" s="36" t="s">
        <v>43</v>
      </c>
      <c r="BC422" s="28"/>
    </row>
    <row r="423" spans="1:55" ht="15.75" customHeight="1" x14ac:dyDescent="0.25">
      <c r="A423" s="37" t="s">
        <v>675</v>
      </c>
      <c r="B423" s="45" t="s">
        <v>444</v>
      </c>
      <c r="C423" s="39" t="s">
        <v>40</v>
      </c>
      <c r="D423" s="35" t="s">
        <v>43</v>
      </c>
      <c r="E423" s="35" t="s">
        <v>43</v>
      </c>
      <c r="F423" s="35" t="s">
        <v>43</v>
      </c>
      <c r="G423" s="35" t="s">
        <v>43</v>
      </c>
      <c r="H423" s="35" t="s">
        <v>43</v>
      </c>
      <c r="I423" s="35" t="s">
        <v>43</v>
      </c>
      <c r="J423" s="35" t="s">
        <v>43</v>
      </c>
      <c r="K423" s="35" t="s">
        <v>43</v>
      </c>
      <c r="L423" s="35" t="s">
        <v>43</v>
      </c>
      <c r="M423" s="35" t="s">
        <v>43</v>
      </c>
      <c r="N423" s="35" t="s">
        <v>43</v>
      </c>
      <c r="O423" s="35" t="s">
        <v>43</v>
      </c>
      <c r="P423" s="35" t="s">
        <v>43</v>
      </c>
      <c r="Q423" s="35" t="s">
        <v>43</v>
      </c>
      <c r="R423" s="35" t="s">
        <v>43</v>
      </c>
      <c r="S423" s="35" t="s">
        <v>43</v>
      </c>
      <c r="T423" s="35" t="s">
        <v>43</v>
      </c>
      <c r="U423" s="35" t="s">
        <v>43</v>
      </c>
      <c r="V423" s="35" t="s">
        <v>43</v>
      </c>
      <c r="W423" s="35" t="s">
        <v>43</v>
      </c>
      <c r="X423" s="35" t="s">
        <v>43</v>
      </c>
      <c r="Y423" s="35" t="s">
        <v>43</v>
      </c>
      <c r="Z423" s="35" t="s">
        <v>43</v>
      </c>
      <c r="AA423" s="35" t="s">
        <v>43</v>
      </c>
      <c r="AB423" s="35" t="s">
        <v>43</v>
      </c>
      <c r="AE423" s="36" t="s">
        <v>43</v>
      </c>
      <c r="AF423" s="36" t="s">
        <v>43</v>
      </c>
      <c r="AG423" s="36" t="s">
        <v>43</v>
      </c>
      <c r="AH423" s="36" t="s">
        <v>43</v>
      </c>
      <c r="AI423" s="36" t="s">
        <v>43</v>
      </c>
      <c r="AJ423" s="36" t="s">
        <v>43</v>
      </c>
      <c r="AK423" s="36" t="s">
        <v>43</v>
      </c>
      <c r="AL423" s="36" t="s">
        <v>43</v>
      </c>
      <c r="AM423" s="36" t="s">
        <v>43</v>
      </c>
      <c r="AN423" s="36" t="s">
        <v>43</v>
      </c>
      <c r="AO423" s="36" t="s">
        <v>43</v>
      </c>
      <c r="AP423" s="36" t="s">
        <v>43</v>
      </c>
      <c r="AQ423" s="36" t="s">
        <v>43</v>
      </c>
      <c r="AR423" s="36" t="s">
        <v>43</v>
      </c>
      <c r="AS423" s="36" t="s">
        <v>43</v>
      </c>
      <c r="AT423" s="36" t="s">
        <v>43</v>
      </c>
      <c r="AU423" s="36" t="s">
        <v>43</v>
      </c>
      <c r="AV423" s="36" t="s">
        <v>43</v>
      </c>
      <c r="AW423" s="36" t="s">
        <v>43</v>
      </c>
      <c r="AX423" s="36" t="s">
        <v>43</v>
      </c>
      <c r="AY423" s="36" t="s">
        <v>43</v>
      </c>
      <c r="AZ423" s="36" t="s">
        <v>43</v>
      </c>
      <c r="BA423" s="36" t="s">
        <v>43</v>
      </c>
      <c r="BB423" s="36" t="s">
        <v>43</v>
      </c>
      <c r="BC423" s="28"/>
    </row>
    <row r="424" spans="1:55" ht="31.5" customHeight="1" x14ac:dyDescent="0.25">
      <c r="A424" s="37" t="s">
        <v>676</v>
      </c>
      <c r="B424" s="45" t="s">
        <v>447</v>
      </c>
      <c r="C424" s="39" t="s">
        <v>40</v>
      </c>
      <c r="D424" s="35" t="s">
        <v>43</v>
      </c>
      <c r="E424" s="35" t="s">
        <v>43</v>
      </c>
      <c r="F424" s="35" t="s">
        <v>43</v>
      </c>
      <c r="G424" s="35" t="s">
        <v>43</v>
      </c>
      <c r="H424" s="35" t="s">
        <v>43</v>
      </c>
      <c r="I424" s="35" t="s">
        <v>43</v>
      </c>
      <c r="J424" s="35" t="s">
        <v>43</v>
      </c>
      <c r="K424" s="35" t="s">
        <v>43</v>
      </c>
      <c r="L424" s="35" t="s">
        <v>43</v>
      </c>
      <c r="M424" s="35" t="s">
        <v>43</v>
      </c>
      <c r="N424" s="35" t="s">
        <v>43</v>
      </c>
      <c r="O424" s="35" t="s">
        <v>43</v>
      </c>
      <c r="P424" s="35" t="s">
        <v>43</v>
      </c>
      <c r="Q424" s="35" t="s">
        <v>43</v>
      </c>
      <c r="R424" s="35" t="s">
        <v>43</v>
      </c>
      <c r="S424" s="35" t="s">
        <v>43</v>
      </c>
      <c r="T424" s="35" t="s">
        <v>43</v>
      </c>
      <c r="U424" s="35" t="s">
        <v>43</v>
      </c>
      <c r="V424" s="35" t="s">
        <v>43</v>
      </c>
      <c r="W424" s="35" t="s">
        <v>43</v>
      </c>
      <c r="X424" s="35" t="s">
        <v>43</v>
      </c>
      <c r="Y424" s="35" t="s">
        <v>43</v>
      </c>
      <c r="Z424" s="35" t="s">
        <v>43</v>
      </c>
      <c r="AA424" s="35" t="s">
        <v>43</v>
      </c>
      <c r="AB424" s="35" t="s">
        <v>43</v>
      </c>
      <c r="AE424" s="36" t="s">
        <v>43</v>
      </c>
      <c r="AF424" s="36" t="s">
        <v>43</v>
      </c>
      <c r="AG424" s="36" t="s">
        <v>43</v>
      </c>
      <c r="AH424" s="36" t="s">
        <v>43</v>
      </c>
      <c r="AI424" s="36" t="s">
        <v>43</v>
      </c>
      <c r="AJ424" s="36" t="s">
        <v>43</v>
      </c>
      <c r="AK424" s="36" t="s">
        <v>43</v>
      </c>
      <c r="AL424" s="36" t="s">
        <v>43</v>
      </c>
      <c r="AM424" s="36" t="s">
        <v>43</v>
      </c>
      <c r="AN424" s="36" t="s">
        <v>43</v>
      </c>
      <c r="AO424" s="36" t="s">
        <v>43</v>
      </c>
      <c r="AP424" s="36" t="s">
        <v>43</v>
      </c>
      <c r="AQ424" s="36" t="s">
        <v>43</v>
      </c>
      <c r="AR424" s="36" t="s">
        <v>43</v>
      </c>
      <c r="AS424" s="36" t="s">
        <v>43</v>
      </c>
      <c r="AT424" s="36" t="s">
        <v>43</v>
      </c>
      <c r="AU424" s="36" t="s">
        <v>43</v>
      </c>
      <c r="AV424" s="36" t="s">
        <v>43</v>
      </c>
      <c r="AW424" s="36" t="s">
        <v>43</v>
      </c>
      <c r="AX424" s="36" t="s">
        <v>43</v>
      </c>
      <c r="AY424" s="36" t="s">
        <v>43</v>
      </c>
      <c r="AZ424" s="36" t="s">
        <v>43</v>
      </c>
      <c r="BA424" s="36" t="s">
        <v>43</v>
      </c>
      <c r="BB424" s="36" t="s">
        <v>43</v>
      </c>
      <c r="BC424" s="28"/>
    </row>
    <row r="425" spans="1:55" ht="15.75" customHeight="1" x14ac:dyDescent="0.25">
      <c r="A425" s="37" t="s">
        <v>677</v>
      </c>
      <c r="B425" s="85" t="s">
        <v>65</v>
      </c>
      <c r="C425" s="39" t="s">
        <v>40</v>
      </c>
      <c r="D425" s="35" t="s">
        <v>43</v>
      </c>
      <c r="E425" s="35" t="s">
        <v>43</v>
      </c>
      <c r="F425" s="35" t="s">
        <v>43</v>
      </c>
      <c r="G425" s="35" t="s">
        <v>43</v>
      </c>
      <c r="H425" s="35" t="s">
        <v>43</v>
      </c>
      <c r="I425" s="35" t="s">
        <v>43</v>
      </c>
      <c r="J425" s="35" t="s">
        <v>43</v>
      </c>
      <c r="K425" s="35" t="s">
        <v>43</v>
      </c>
      <c r="L425" s="35" t="s">
        <v>43</v>
      </c>
      <c r="M425" s="35" t="s">
        <v>43</v>
      </c>
      <c r="N425" s="35" t="s">
        <v>43</v>
      </c>
      <c r="O425" s="35" t="s">
        <v>43</v>
      </c>
      <c r="P425" s="35" t="s">
        <v>43</v>
      </c>
      <c r="Q425" s="35" t="s">
        <v>43</v>
      </c>
      <c r="R425" s="35" t="s">
        <v>43</v>
      </c>
      <c r="S425" s="35" t="s">
        <v>43</v>
      </c>
      <c r="T425" s="35" t="s">
        <v>43</v>
      </c>
      <c r="U425" s="35" t="s">
        <v>43</v>
      </c>
      <c r="V425" s="35" t="s">
        <v>43</v>
      </c>
      <c r="W425" s="35" t="s">
        <v>43</v>
      </c>
      <c r="X425" s="35" t="s">
        <v>43</v>
      </c>
      <c r="Y425" s="35" t="s">
        <v>43</v>
      </c>
      <c r="Z425" s="35" t="s">
        <v>43</v>
      </c>
      <c r="AA425" s="35" t="s">
        <v>43</v>
      </c>
      <c r="AB425" s="35" t="s">
        <v>43</v>
      </c>
      <c r="AE425" s="36" t="s">
        <v>43</v>
      </c>
      <c r="AF425" s="36" t="s">
        <v>43</v>
      </c>
      <c r="AG425" s="36" t="s">
        <v>43</v>
      </c>
      <c r="AH425" s="36" t="s">
        <v>43</v>
      </c>
      <c r="AI425" s="36" t="s">
        <v>43</v>
      </c>
      <c r="AJ425" s="36" t="s">
        <v>43</v>
      </c>
      <c r="AK425" s="36" t="s">
        <v>43</v>
      </c>
      <c r="AL425" s="36" t="s">
        <v>43</v>
      </c>
      <c r="AM425" s="36" t="s">
        <v>43</v>
      </c>
      <c r="AN425" s="36" t="s">
        <v>43</v>
      </c>
      <c r="AO425" s="36" t="s">
        <v>43</v>
      </c>
      <c r="AP425" s="36" t="s">
        <v>43</v>
      </c>
      <c r="AQ425" s="36" t="s">
        <v>43</v>
      </c>
      <c r="AR425" s="36" t="s">
        <v>43</v>
      </c>
      <c r="AS425" s="36" t="s">
        <v>43</v>
      </c>
      <c r="AT425" s="36" t="s">
        <v>43</v>
      </c>
      <c r="AU425" s="36" t="s">
        <v>43</v>
      </c>
      <c r="AV425" s="36" t="s">
        <v>43</v>
      </c>
      <c r="AW425" s="36" t="s">
        <v>43</v>
      </c>
      <c r="AX425" s="36" t="s">
        <v>43</v>
      </c>
      <c r="AY425" s="36" t="s">
        <v>43</v>
      </c>
      <c r="AZ425" s="36" t="s">
        <v>43</v>
      </c>
      <c r="BA425" s="36" t="s">
        <v>43</v>
      </c>
      <c r="BB425" s="36" t="s">
        <v>43</v>
      </c>
      <c r="BC425" s="28"/>
    </row>
    <row r="426" spans="1:55" ht="15.75" customHeight="1" x14ac:dyDescent="0.25">
      <c r="A426" s="37" t="s">
        <v>678</v>
      </c>
      <c r="B426" s="85" t="s">
        <v>67</v>
      </c>
      <c r="C426" s="39" t="s">
        <v>40</v>
      </c>
      <c r="D426" s="35" t="s">
        <v>43</v>
      </c>
      <c r="E426" s="35" t="s">
        <v>43</v>
      </c>
      <c r="F426" s="35" t="s">
        <v>43</v>
      </c>
      <c r="G426" s="35" t="s">
        <v>43</v>
      </c>
      <c r="H426" s="35" t="s">
        <v>43</v>
      </c>
      <c r="I426" s="35" t="s">
        <v>43</v>
      </c>
      <c r="J426" s="35" t="s">
        <v>43</v>
      </c>
      <c r="K426" s="35" t="s">
        <v>43</v>
      </c>
      <c r="L426" s="35" t="s">
        <v>43</v>
      </c>
      <c r="M426" s="35" t="s">
        <v>43</v>
      </c>
      <c r="N426" s="35" t="s">
        <v>43</v>
      </c>
      <c r="O426" s="35" t="s">
        <v>43</v>
      </c>
      <c r="P426" s="35" t="s">
        <v>43</v>
      </c>
      <c r="Q426" s="35" t="s">
        <v>43</v>
      </c>
      <c r="R426" s="35" t="s">
        <v>43</v>
      </c>
      <c r="S426" s="35" t="s">
        <v>43</v>
      </c>
      <c r="T426" s="35" t="s">
        <v>43</v>
      </c>
      <c r="U426" s="35" t="s">
        <v>43</v>
      </c>
      <c r="V426" s="35" t="s">
        <v>43</v>
      </c>
      <c r="W426" s="35" t="s">
        <v>43</v>
      </c>
      <c r="X426" s="35" t="s">
        <v>43</v>
      </c>
      <c r="Y426" s="35" t="s">
        <v>43</v>
      </c>
      <c r="Z426" s="35" t="s">
        <v>43</v>
      </c>
      <c r="AA426" s="35" t="s">
        <v>43</v>
      </c>
      <c r="AB426" s="35" t="s">
        <v>43</v>
      </c>
      <c r="AE426" s="36" t="s">
        <v>43</v>
      </c>
      <c r="AF426" s="36" t="s">
        <v>43</v>
      </c>
      <c r="AG426" s="36" t="s">
        <v>43</v>
      </c>
      <c r="AH426" s="36" t="s">
        <v>43</v>
      </c>
      <c r="AI426" s="36" t="s">
        <v>43</v>
      </c>
      <c r="AJ426" s="36" t="s">
        <v>43</v>
      </c>
      <c r="AK426" s="36" t="s">
        <v>43</v>
      </c>
      <c r="AL426" s="36" t="s">
        <v>43</v>
      </c>
      <c r="AM426" s="36" t="s">
        <v>43</v>
      </c>
      <c r="AN426" s="36" t="s">
        <v>43</v>
      </c>
      <c r="AO426" s="36" t="s">
        <v>43</v>
      </c>
      <c r="AP426" s="36" t="s">
        <v>43</v>
      </c>
      <c r="AQ426" s="36" t="s">
        <v>43</v>
      </c>
      <c r="AR426" s="36" t="s">
        <v>43</v>
      </c>
      <c r="AS426" s="36" t="s">
        <v>43</v>
      </c>
      <c r="AT426" s="36" t="s">
        <v>43</v>
      </c>
      <c r="AU426" s="36" t="s">
        <v>43</v>
      </c>
      <c r="AV426" s="36" t="s">
        <v>43</v>
      </c>
      <c r="AW426" s="36" t="s">
        <v>43</v>
      </c>
      <c r="AX426" s="36" t="s">
        <v>43</v>
      </c>
      <c r="AY426" s="36" t="s">
        <v>43</v>
      </c>
      <c r="AZ426" s="36" t="s">
        <v>43</v>
      </c>
      <c r="BA426" s="36" t="s">
        <v>43</v>
      </c>
      <c r="BB426" s="36" t="s">
        <v>43</v>
      </c>
      <c r="BC426" s="28"/>
    </row>
    <row r="427" spans="1:55" ht="15.75" customHeight="1" collapsed="1" x14ac:dyDescent="0.25">
      <c r="A427" s="37" t="s">
        <v>52</v>
      </c>
      <c r="B427" s="44" t="s">
        <v>679</v>
      </c>
      <c r="C427" s="39" t="s">
        <v>40</v>
      </c>
      <c r="D427" s="35">
        <v>356.15133670680001</v>
      </c>
      <c r="E427" s="35">
        <v>184.4992</v>
      </c>
      <c r="F427" s="35">
        <v>127.7829997490001</v>
      </c>
      <c r="G427" s="35">
        <v>137.16681711000001</v>
      </c>
      <c r="H427" s="35">
        <v>132.84393962665089</v>
      </c>
      <c r="I427" s="35">
        <v>217.75588300000001</v>
      </c>
      <c r="J427" s="35">
        <v>250.01215217679999</v>
      </c>
      <c r="K427" s="35">
        <v>163.46079602547636</v>
      </c>
      <c r="L427" s="83">
        <v>164.29182809999998</v>
      </c>
      <c r="M427" s="35">
        <v>157.9099441274937</v>
      </c>
      <c r="N427" s="83">
        <v>167.96070517000001</v>
      </c>
      <c r="O427" s="35">
        <v>154.74263612445964</v>
      </c>
      <c r="P427" s="83">
        <v>148.79541505563969</v>
      </c>
      <c r="Q427" s="35">
        <v>161.3877860824299</v>
      </c>
      <c r="R427" s="83">
        <v>166.14484060925636</v>
      </c>
      <c r="S427" s="35">
        <v>166.32377565849953</v>
      </c>
      <c r="T427" s="83">
        <v>171.62927347155593</v>
      </c>
      <c r="U427" s="35">
        <v>227.07449604534821</v>
      </c>
      <c r="V427" s="83">
        <v>226.88706053323151</v>
      </c>
      <c r="W427" s="35">
        <v>236.15747588716209</v>
      </c>
      <c r="X427" s="83">
        <v>230.34827523468488</v>
      </c>
      <c r="Y427" s="35">
        <v>245.6037749226486</v>
      </c>
      <c r="Z427" s="83">
        <v>233.80948993613825</v>
      </c>
      <c r="AA427" s="35">
        <f>H427+J427+K427+M427+O427+Q427+S427+U427+W427+Y427</f>
        <v>1895.5167766769689</v>
      </c>
      <c r="AB427" s="35">
        <f>H427+J427+L427+N427+P427+R427+T427+V427+X427+Z427</f>
        <v>1892.7229799139577</v>
      </c>
      <c r="AE427" s="36">
        <v>0</v>
      </c>
      <c r="AF427" s="36">
        <v>0</v>
      </c>
      <c r="AG427" s="36">
        <v>0</v>
      </c>
      <c r="AH427" s="36">
        <v>0</v>
      </c>
      <c r="AI427" s="36">
        <v>0</v>
      </c>
      <c r="AJ427" s="36">
        <v>0</v>
      </c>
      <c r="AK427" s="36">
        <v>0</v>
      </c>
      <c r="AL427" s="36">
        <v>0</v>
      </c>
      <c r="AM427" s="36">
        <v>0</v>
      </c>
      <c r="AN427" s="36">
        <v>0</v>
      </c>
      <c r="AO427" s="36">
        <v>0</v>
      </c>
      <c r="AP427" s="36">
        <v>0</v>
      </c>
      <c r="AQ427" s="36">
        <v>0</v>
      </c>
      <c r="AR427" s="36">
        <v>0</v>
      </c>
      <c r="AS427" s="36">
        <v>0</v>
      </c>
      <c r="AT427" s="36">
        <v>0</v>
      </c>
      <c r="AU427" s="36">
        <v>0</v>
      </c>
      <c r="AV427" s="36">
        <v>0</v>
      </c>
      <c r="AW427" s="36">
        <v>0</v>
      </c>
      <c r="AX427" s="36">
        <v>0</v>
      </c>
      <c r="AY427" s="36">
        <v>0</v>
      </c>
      <c r="AZ427" s="36">
        <v>0</v>
      </c>
      <c r="BA427" s="36">
        <v>0</v>
      </c>
      <c r="BB427" s="36">
        <v>0</v>
      </c>
      <c r="BC427" s="28"/>
    </row>
    <row r="428" spans="1:55" ht="15.75" customHeight="1" x14ac:dyDescent="0.25">
      <c r="A428" s="37" t="s">
        <v>54</v>
      </c>
      <c r="B428" s="44" t="s">
        <v>680</v>
      </c>
      <c r="C428" s="39" t="s">
        <v>40</v>
      </c>
      <c r="D428" s="35">
        <v>0</v>
      </c>
      <c r="E428" s="35">
        <v>1.4406780000000001</v>
      </c>
      <c r="F428" s="35">
        <v>140.69942639999999</v>
      </c>
      <c r="G428" s="35">
        <v>88.546848861344003</v>
      </c>
      <c r="H428" s="35">
        <v>91.335190389999994</v>
      </c>
      <c r="I428" s="35">
        <v>1.612011901</v>
      </c>
      <c r="J428" s="35">
        <v>26.435004917399993</v>
      </c>
      <c r="K428" s="35">
        <v>40.242775639543993</v>
      </c>
      <c r="L428" s="83">
        <v>39.201176689999997</v>
      </c>
      <c r="M428" s="35">
        <v>2.1509728213439994</v>
      </c>
      <c r="N428" s="83">
        <v>24.105284599999997</v>
      </c>
      <c r="O428" s="35">
        <v>2.1509728213439994</v>
      </c>
      <c r="P428" s="83">
        <v>2.1509728213439998</v>
      </c>
      <c r="Q428" s="35">
        <v>2.1509728213439994</v>
      </c>
      <c r="R428" s="83">
        <v>2.1509728213439998</v>
      </c>
      <c r="S428" s="35">
        <v>2.1509728213439994</v>
      </c>
      <c r="T428" s="83">
        <v>2.1509728213439998</v>
      </c>
      <c r="U428" s="35">
        <v>2.1509728213439994</v>
      </c>
      <c r="V428" s="83">
        <v>2.1509728213439998</v>
      </c>
      <c r="W428" s="35">
        <v>2.1509728213439994</v>
      </c>
      <c r="X428" s="83">
        <v>2.1509728213439998</v>
      </c>
      <c r="Y428" s="35">
        <v>2.1509728213439994</v>
      </c>
      <c r="Z428" s="83">
        <v>2.1509728213439998</v>
      </c>
      <c r="AA428" s="35">
        <f>H428+J428+K428+M428+O428+Q428+S428+U428+W428+Y428</f>
        <v>173.06978069635198</v>
      </c>
      <c r="AB428" s="35">
        <f>H428+J428+L428+N428+P428+R428+T428+V428+X428+Z428</f>
        <v>193.98249352546398</v>
      </c>
      <c r="AE428" s="36">
        <v>0</v>
      </c>
      <c r="AF428" s="36">
        <v>0</v>
      </c>
      <c r="AG428" s="36">
        <v>0</v>
      </c>
      <c r="AH428" s="36">
        <v>0</v>
      </c>
      <c r="AI428" s="36">
        <v>0</v>
      </c>
      <c r="AJ428" s="36">
        <v>0</v>
      </c>
      <c r="AK428" s="36">
        <v>0</v>
      </c>
      <c r="AL428" s="36">
        <v>0</v>
      </c>
      <c r="AM428" s="36">
        <v>0</v>
      </c>
      <c r="AN428" s="36">
        <v>0</v>
      </c>
      <c r="AO428" s="36">
        <v>0</v>
      </c>
      <c r="AP428" s="36">
        <v>0</v>
      </c>
      <c r="AQ428" s="36">
        <v>0</v>
      </c>
      <c r="AR428" s="36">
        <v>0</v>
      </c>
      <c r="AS428" s="36">
        <v>0</v>
      </c>
      <c r="AT428" s="36">
        <v>0</v>
      </c>
      <c r="AU428" s="36">
        <v>0</v>
      </c>
      <c r="AV428" s="36">
        <v>0</v>
      </c>
      <c r="AW428" s="36">
        <v>0</v>
      </c>
      <c r="AX428" s="36">
        <v>0</v>
      </c>
      <c r="AY428" s="36">
        <v>0</v>
      </c>
      <c r="AZ428" s="36">
        <v>0</v>
      </c>
      <c r="BA428" s="36">
        <v>0</v>
      </c>
      <c r="BB428" s="36">
        <v>0</v>
      </c>
      <c r="BC428" s="28"/>
    </row>
    <row r="429" spans="1:55" ht="15.75" customHeight="1" x14ac:dyDescent="0.25">
      <c r="A429" s="37" t="s">
        <v>681</v>
      </c>
      <c r="B429" s="43" t="s">
        <v>682</v>
      </c>
      <c r="C429" s="39" t="s">
        <v>40</v>
      </c>
      <c r="D429" s="35">
        <v>0</v>
      </c>
      <c r="E429" s="35">
        <v>0</v>
      </c>
      <c r="F429" s="35">
        <v>0</v>
      </c>
      <c r="G429" s="35">
        <v>0</v>
      </c>
      <c r="H429" s="35">
        <v>0</v>
      </c>
      <c r="I429" s="35">
        <v>0</v>
      </c>
      <c r="J429" s="35">
        <v>0</v>
      </c>
      <c r="K429" s="35">
        <v>0</v>
      </c>
      <c r="L429" s="35">
        <v>0</v>
      </c>
      <c r="M429" s="35">
        <v>0</v>
      </c>
      <c r="N429" s="35">
        <v>0</v>
      </c>
      <c r="O429" s="35">
        <v>0</v>
      </c>
      <c r="P429" s="35">
        <v>0</v>
      </c>
      <c r="Q429" s="35">
        <v>0</v>
      </c>
      <c r="R429" s="35">
        <v>0</v>
      </c>
      <c r="S429" s="35">
        <v>0</v>
      </c>
      <c r="T429" s="35">
        <v>0</v>
      </c>
      <c r="U429" s="35">
        <v>0</v>
      </c>
      <c r="V429" s="35">
        <v>0</v>
      </c>
      <c r="W429" s="35">
        <v>0</v>
      </c>
      <c r="X429" s="35">
        <v>0</v>
      </c>
      <c r="Y429" s="35">
        <v>0</v>
      </c>
      <c r="Z429" s="35">
        <v>0</v>
      </c>
      <c r="AA429" s="35">
        <f t="shared" ref="AA429:AA430" si="379">H429+J429+K429+M429+O429+Q429+S429+U429+W429+Y429</f>
        <v>0</v>
      </c>
      <c r="AB429" s="35">
        <f t="shared" ref="AB429:AB430" si="380">H429+J429+L429+N429+P429+R429+T429+V429+X429+Z429</f>
        <v>0</v>
      </c>
      <c r="AE429" s="36" t="e">
        <v>#VALUE!</v>
      </c>
      <c r="AF429" s="36" t="e">
        <v>#VALUE!</v>
      </c>
      <c r="AG429" s="36" t="e">
        <v>#VALUE!</v>
      </c>
      <c r="AH429" s="36" t="e">
        <v>#VALUE!</v>
      </c>
      <c r="AI429" s="36" t="e">
        <v>#VALUE!</v>
      </c>
      <c r="AJ429" s="36" t="e">
        <v>#VALUE!</v>
      </c>
      <c r="AK429" s="36" t="e">
        <v>#VALUE!</v>
      </c>
      <c r="AL429" s="36" t="e">
        <v>#VALUE!</v>
      </c>
      <c r="AM429" s="36" t="e">
        <v>#VALUE!</v>
      </c>
      <c r="AN429" s="36" t="e">
        <v>#VALUE!</v>
      </c>
      <c r="AO429" s="36" t="e">
        <v>#VALUE!</v>
      </c>
      <c r="AP429" s="36" t="e">
        <v>#VALUE!</v>
      </c>
      <c r="AQ429" s="36" t="e">
        <v>#VALUE!</v>
      </c>
      <c r="AR429" s="36" t="e">
        <v>#VALUE!</v>
      </c>
      <c r="AS429" s="36" t="e">
        <v>#VALUE!</v>
      </c>
      <c r="AT429" s="36" t="e">
        <v>#VALUE!</v>
      </c>
      <c r="AU429" s="36" t="e">
        <v>#VALUE!</v>
      </c>
      <c r="AV429" s="36" t="e">
        <v>#VALUE!</v>
      </c>
      <c r="AW429" s="36" t="e">
        <v>#VALUE!</v>
      </c>
      <c r="AX429" s="36" t="e">
        <v>#VALUE!</v>
      </c>
      <c r="AY429" s="36" t="e">
        <v>#VALUE!</v>
      </c>
      <c r="AZ429" s="36" t="e">
        <v>#VALUE!</v>
      </c>
      <c r="BA429" s="36" t="e">
        <v>#VALUE!</v>
      </c>
      <c r="BB429" s="36" t="e">
        <v>#VALUE!</v>
      </c>
      <c r="BC429" s="28"/>
    </row>
    <row r="430" spans="1:55" ht="15.75" customHeight="1" x14ac:dyDescent="0.25">
      <c r="A430" s="37" t="s">
        <v>683</v>
      </c>
      <c r="B430" s="43" t="s">
        <v>684</v>
      </c>
      <c r="C430" s="39" t="s">
        <v>40</v>
      </c>
      <c r="D430" s="35">
        <v>0</v>
      </c>
      <c r="E430" s="35">
        <v>0</v>
      </c>
      <c r="F430" s="35">
        <v>0</v>
      </c>
      <c r="G430" s="35">
        <v>0</v>
      </c>
      <c r="H430" s="35">
        <v>0</v>
      </c>
      <c r="I430" s="35">
        <v>0</v>
      </c>
      <c r="J430" s="35">
        <v>0</v>
      </c>
      <c r="K430" s="35">
        <v>0</v>
      </c>
      <c r="L430" s="35">
        <v>0</v>
      </c>
      <c r="M430" s="35">
        <v>0</v>
      </c>
      <c r="N430" s="35">
        <v>0</v>
      </c>
      <c r="O430" s="35">
        <v>0</v>
      </c>
      <c r="P430" s="35">
        <v>0</v>
      </c>
      <c r="Q430" s="35">
        <v>0</v>
      </c>
      <c r="R430" s="35">
        <v>0</v>
      </c>
      <c r="S430" s="35">
        <v>0</v>
      </c>
      <c r="T430" s="35">
        <v>0</v>
      </c>
      <c r="U430" s="35">
        <v>0</v>
      </c>
      <c r="V430" s="35">
        <v>0</v>
      </c>
      <c r="W430" s="35">
        <v>0</v>
      </c>
      <c r="X430" s="35">
        <v>0</v>
      </c>
      <c r="Y430" s="35">
        <v>0</v>
      </c>
      <c r="Z430" s="35">
        <v>0</v>
      </c>
      <c r="AA430" s="35">
        <f t="shared" si="379"/>
        <v>0</v>
      </c>
      <c r="AB430" s="35">
        <f t="shared" si="380"/>
        <v>0</v>
      </c>
      <c r="AE430" s="36" t="e">
        <v>#VALUE!</v>
      </c>
      <c r="AF430" s="36" t="e">
        <v>#VALUE!</v>
      </c>
      <c r="AG430" s="36" t="e">
        <v>#VALUE!</v>
      </c>
      <c r="AH430" s="36" t="e">
        <v>#VALUE!</v>
      </c>
      <c r="AI430" s="36" t="e">
        <v>#VALUE!</v>
      </c>
      <c r="AJ430" s="36" t="e">
        <v>#VALUE!</v>
      </c>
      <c r="AK430" s="36" t="e">
        <v>#VALUE!</v>
      </c>
      <c r="AL430" s="36" t="e">
        <v>#VALUE!</v>
      </c>
      <c r="AM430" s="36" t="e">
        <v>#VALUE!</v>
      </c>
      <c r="AN430" s="36" t="e">
        <v>#VALUE!</v>
      </c>
      <c r="AO430" s="36" t="e">
        <v>#VALUE!</v>
      </c>
      <c r="AP430" s="36" t="e">
        <v>#VALUE!</v>
      </c>
      <c r="AQ430" s="36" t="e">
        <v>#VALUE!</v>
      </c>
      <c r="AR430" s="36" t="e">
        <v>#VALUE!</v>
      </c>
      <c r="AS430" s="36" t="e">
        <v>#VALUE!</v>
      </c>
      <c r="AT430" s="36" t="e">
        <v>#VALUE!</v>
      </c>
      <c r="AU430" s="36" t="e">
        <v>#VALUE!</v>
      </c>
      <c r="AV430" s="36" t="e">
        <v>#VALUE!</v>
      </c>
      <c r="AW430" s="36" t="e">
        <v>#VALUE!</v>
      </c>
      <c r="AX430" s="36" t="e">
        <v>#VALUE!</v>
      </c>
      <c r="AY430" s="36" t="e">
        <v>#VALUE!</v>
      </c>
      <c r="AZ430" s="36" t="e">
        <v>#VALUE!</v>
      </c>
      <c r="BA430" s="36" t="e">
        <v>#VALUE!</v>
      </c>
      <c r="BB430" s="36" t="e">
        <v>#VALUE!</v>
      </c>
      <c r="BC430" s="28"/>
    </row>
    <row r="431" spans="1:55" s="17" customFormat="1" ht="15.75" customHeight="1" x14ac:dyDescent="0.25">
      <c r="A431" s="32" t="s">
        <v>70</v>
      </c>
      <c r="B431" s="84" t="s">
        <v>685</v>
      </c>
      <c r="C431" s="34" t="s">
        <v>40</v>
      </c>
      <c r="D431" s="83">
        <f>D432+D433+D442</f>
        <v>710.33874065706902</v>
      </c>
      <c r="E431" s="83">
        <f t="shared" ref="E431:AB431" si="381">E432+E433+E442</f>
        <v>95.888600000000011</v>
      </c>
      <c r="F431" s="83">
        <f t="shared" si="381"/>
        <v>0</v>
      </c>
      <c r="G431" s="83">
        <f t="shared" si="381"/>
        <v>56</v>
      </c>
      <c r="H431" s="83">
        <f t="shared" si="381"/>
        <v>0</v>
      </c>
      <c r="I431" s="83">
        <f t="shared" si="381"/>
        <v>466.88200000000001</v>
      </c>
      <c r="J431" s="83">
        <f t="shared" si="381"/>
        <v>0</v>
      </c>
      <c r="K431" s="83">
        <f t="shared" si="381"/>
        <v>0</v>
      </c>
      <c r="L431" s="83">
        <f t="shared" si="381"/>
        <v>0</v>
      </c>
      <c r="M431" s="83">
        <f t="shared" si="381"/>
        <v>0</v>
      </c>
      <c r="N431" s="83">
        <f t="shared" si="381"/>
        <v>0</v>
      </c>
      <c r="O431" s="83">
        <f t="shared" si="381"/>
        <v>0</v>
      </c>
      <c r="P431" s="83">
        <f t="shared" si="381"/>
        <v>0</v>
      </c>
      <c r="Q431" s="83">
        <f t="shared" si="381"/>
        <v>0</v>
      </c>
      <c r="R431" s="83">
        <f t="shared" si="381"/>
        <v>0</v>
      </c>
      <c r="S431" s="83">
        <f t="shared" si="381"/>
        <v>0</v>
      </c>
      <c r="T431" s="83">
        <f t="shared" si="381"/>
        <v>0</v>
      </c>
      <c r="U431" s="83">
        <f t="shared" si="381"/>
        <v>0</v>
      </c>
      <c r="V431" s="83">
        <f t="shared" si="381"/>
        <v>0</v>
      </c>
      <c r="W431" s="83">
        <f t="shared" si="381"/>
        <v>0</v>
      </c>
      <c r="X431" s="83">
        <f t="shared" si="381"/>
        <v>0</v>
      </c>
      <c r="Y431" s="83">
        <f t="shared" si="381"/>
        <v>0</v>
      </c>
      <c r="Z431" s="83">
        <f t="shared" si="381"/>
        <v>0</v>
      </c>
      <c r="AA431" s="83">
        <f t="shared" si="381"/>
        <v>0</v>
      </c>
      <c r="AB431" s="83">
        <f t="shared" si="381"/>
        <v>0</v>
      </c>
      <c r="AD431" s="18"/>
      <c r="AE431" s="36">
        <v>0</v>
      </c>
      <c r="AF431" s="36">
        <v>0</v>
      </c>
      <c r="AG431" s="36">
        <v>0</v>
      </c>
      <c r="AH431" s="36">
        <v>0</v>
      </c>
      <c r="AI431" s="36">
        <v>0</v>
      </c>
      <c r="AJ431" s="36">
        <v>0</v>
      </c>
      <c r="AK431" s="36">
        <v>0</v>
      </c>
      <c r="AL431" s="36">
        <v>0</v>
      </c>
      <c r="AM431" s="36">
        <v>0</v>
      </c>
      <c r="AN431" s="36">
        <v>0</v>
      </c>
      <c r="AO431" s="36">
        <v>0</v>
      </c>
      <c r="AP431" s="36">
        <v>0</v>
      </c>
      <c r="AQ431" s="36">
        <v>0</v>
      </c>
      <c r="AR431" s="36">
        <v>0</v>
      </c>
      <c r="AS431" s="36">
        <v>0</v>
      </c>
      <c r="AT431" s="36">
        <v>0</v>
      </c>
      <c r="AU431" s="36">
        <v>0</v>
      </c>
      <c r="AV431" s="36">
        <v>0</v>
      </c>
      <c r="AW431" s="36">
        <v>0</v>
      </c>
      <c r="AX431" s="36">
        <v>0</v>
      </c>
      <c r="AY431" s="36">
        <v>0</v>
      </c>
      <c r="AZ431" s="36">
        <v>0</v>
      </c>
      <c r="BA431" s="36">
        <v>0</v>
      </c>
      <c r="BB431" s="36">
        <v>0</v>
      </c>
      <c r="BC431" s="28"/>
    </row>
    <row r="432" spans="1:55" ht="15.75" customHeight="1" x14ac:dyDescent="0.25">
      <c r="A432" s="37" t="s">
        <v>72</v>
      </c>
      <c r="B432" s="44" t="s">
        <v>686</v>
      </c>
      <c r="C432" s="39" t="s">
        <v>40</v>
      </c>
      <c r="D432" s="35">
        <v>697.39350453786903</v>
      </c>
      <c r="E432" s="35">
        <v>0</v>
      </c>
      <c r="F432" s="35">
        <v>0</v>
      </c>
      <c r="G432" s="35">
        <v>0</v>
      </c>
      <c r="H432" s="35">
        <v>0</v>
      </c>
      <c r="I432" s="35">
        <v>0</v>
      </c>
      <c r="J432" s="35">
        <v>0</v>
      </c>
      <c r="K432" s="35">
        <v>0</v>
      </c>
      <c r="L432" s="83">
        <v>0</v>
      </c>
      <c r="M432" s="35">
        <v>0</v>
      </c>
      <c r="N432" s="83">
        <v>0</v>
      </c>
      <c r="O432" s="35">
        <v>0</v>
      </c>
      <c r="P432" s="83">
        <v>0</v>
      </c>
      <c r="Q432" s="35">
        <v>0</v>
      </c>
      <c r="R432" s="83">
        <v>0</v>
      </c>
      <c r="S432" s="35">
        <v>0</v>
      </c>
      <c r="T432" s="83">
        <v>0</v>
      </c>
      <c r="U432" s="35">
        <v>0</v>
      </c>
      <c r="V432" s="83">
        <v>0</v>
      </c>
      <c r="W432" s="35">
        <v>0</v>
      </c>
      <c r="X432" s="83">
        <v>0</v>
      </c>
      <c r="Y432" s="35">
        <v>0</v>
      </c>
      <c r="Z432" s="83">
        <v>0</v>
      </c>
      <c r="AA432" s="35">
        <f>H432+J432+K432+M432+O432+Q432+S432+U432+W432+Y432</f>
        <v>0</v>
      </c>
      <c r="AB432" s="35">
        <f>H432+J432+L432+N432+P432+R432+T432+V432+X432+Z432</f>
        <v>0</v>
      </c>
      <c r="AE432" s="36">
        <v>0</v>
      </c>
      <c r="AF432" s="36">
        <v>0</v>
      </c>
      <c r="AG432" s="36">
        <v>0</v>
      </c>
      <c r="AH432" s="36">
        <v>0</v>
      </c>
      <c r="AI432" s="36">
        <v>0</v>
      </c>
      <c r="AJ432" s="36">
        <v>0</v>
      </c>
      <c r="AK432" s="36">
        <v>0</v>
      </c>
      <c r="AL432" s="36">
        <v>0</v>
      </c>
      <c r="AM432" s="36">
        <v>0</v>
      </c>
      <c r="AN432" s="36">
        <v>0</v>
      </c>
      <c r="AO432" s="36">
        <v>0</v>
      </c>
      <c r="AP432" s="36">
        <v>0</v>
      </c>
      <c r="AQ432" s="36">
        <v>0</v>
      </c>
      <c r="AR432" s="36">
        <v>0</v>
      </c>
      <c r="AS432" s="36">
        <v>0</v>
      </c>
      <c r="AT432" s="36">
        <v>0</v>
      </c>
      <c r="AU432" s="36">
        <v>0</v>
      </c>
      <c r="AV432" s="36">
        <v>0</v>
      </c>
      <c r="AW432" s="36">
        <v>0</v>
      </c>
      <c r="AX432" s="36">
        <v>0</v>
      </c>
      <c r="AY432" s="36">
        <v>0</v>
      </c>
      <c r="AZ432" s="36">
        <v>0</v>
      </c>
      <c r="BA432" s="36">
        <v>0</v>
      </c>
      <c r="BB432" s="36">
        <v>0</v>
      </c>
      <c r="BC432" s="28"/>
    </row>
    <row r="433" spans="1:87" ht="15.75" customHeight="1" x14ac:dyDescent="0.25">
      <c r="A433" s="37" t="s">
        <v>76</v>
      </c>
      <c r="B433" s="44" t="s">
        <v>687</v>
      </c>
      <c r="C433" s="39" t="s">
        <v>40</v>
      </c>
      <c r="D433" s="35">
        <v>0</v>
      </c>
      <c r="E433" s="35">
        <v>0</v>
      </c>
      <c r="F433" s="35">
        <v>0</v>
      </c>
      <c r="G433" s="35">
        <v>56</v>
      </c>
      <c r="H433" s="35">
        <v>0</v>
      </c>
      <c r="I433" s="35">
        <v>466.88200000000001</v>
      </c>
      <c r="J433" s="35">
        <v>0</v>
      </c>
      <c r="K433" s="35">
        <v>0</v>
      </c>
      <c r="L433" s="83">
        <v>0</v>
      </c>
      <c r="M433" s="35">
        <v>0</v>
      </c>
      <c r="N433" s="83">
        <v>0</v>
      </c>
      <c r="O433" s="35">
        <v>0</v>
      </c>
      <c r="P433" s="83">
        <v>0</v>
      </c>
      <c r="Q433" s="35">
        <v>0</v>
      </c>
      <c r="R433" s="83">
        <v>0</v>
      </c>
      <c r="S433" s="35">
        <v>0</v>
      </c>
      <c r="T433" s="83">
        <v>0</v>
      </c>
      <c r="U433" s="35">
        <v>0</v>
      </c>
      <c r="V433" s="83">
        <v>0</v>
      </c>
      <c r="W433" s="35">
        <v>0</v>
      </c>
      <c r="X433" s="83">
        <v>0</v>
      </c>
      <c r="Y433" s="35">
        <v>0</v>
      </c>
      <c r="Z433" s="83">
        <v>0</v>
      </c>
      <c r="AA433" s="35">
        <f>H433+J433+K433+M433+O433+Q433+S433+U433+W433+Y433</f>
        <v>0</v>
      </c>
      <c r="AB433" s="35">
        <f>H433+J433+L433+N433+P433+R433+T433+V433+X433+Z433</f>
        <v>0</v>
      </c>
      <c r="AE433" s="36">
        <v>0</v>
      </c>
      <c r="AF433" s="36">
        <v>0</v>
      </c>
      <c r="AG433" s="36">
        <v>0</v>
      </c>
      <c r="AH433" s="36">
        <v>0</v>
      </c>
      <c r="AI433" s="36">
        <v>0</v>
      </c>
      <c r="AJ433" s="36">
        <v>0</v>
      </c>
      <c r="AK433" s="36">
        <v>0</v>
      </c>
      <c r="AL433" s="36">
        <v>0</v>
      </c>
      <c r="AM433" s="36">
        <v>0</v>
      </c>
      <c r="AN433" s="36">
        <v>0</v>
      </c>
      <c r="AO433" s="36">
        <v>0</v>
      </c>
      <c r="AP433" s="36">
        <v>0</v>
      </c>
      <c r="AQ433" s="36">
        <v>0</v>
      </c>
      <c r="AR433" s="36">
        <v>0</v>
      </c>
      <c r="AS433" s="36">
        <v>0</v>
      </c>
      <c r="AT433" s="36">
        <v>0</v>
      </c>
      <c r="AU433" s="36">
        <v>0</v>
      </c>
      <c r="AV433" s="36">
        <v>0</v>
      </c>
      <c r="AW433" s="36">
        <v>0</v>
      </c>
      <c r="AX433" s="36">
        <v>0</v>
      </c>
      <c r="AY433" s="36">
        <v>0</v>
      </c>
      <c r="AZ433" s="36">
        <v>0</v>
      </c>
      <c r="BA433" s="36">
        <v>0</v>
      </c>
      <c r="BB433" s="36">
        <v>0</v>
      </c>
      <c r="BC433" s="28"/>
    </row>
    <row r="434" spans="1:87" ht="15.75" customHeight="1" x14ac:dyDescent="0.25">
      <c r="A434" s="37" t="s">
        <v>77</v>
      </c>
      <c r="B434" s="44" t="s">
        <v>688</v>
      </c>
      <c r="C434" s="39" t="s">
        <v>40</v>
      </c>
      <c r="D434" s="35">
        <v>0</v>
      </c>
      <c r="E434" s="35">
        <v>0</v>
      </c>
      <c r="F434" s="35">
        <v>0</v>
      </c>
      <c r="G434" s="35">
        <v>0</v>
      </c>
      <c r="H434" s="35">
        <v>0</v>
      </c>
      <c r="I434" s="35">
        <v>0</v>
      </c>
      <c r="J434" s="35">
        <v>0</v>
      </c>
      <c r="K434" s="35">
        <v>0</v>
      </c>
      <c r="L434" s="35">
        <v>0</v>
      </c>
      <c r="M434" s="35">
        <v>0</v>
      </c>
      <c r="N434" s="35">
        <v>0</v>
      </c>
      <c r="O434" s="35">
        <v>0</v>
      </c>
      <c r="P434" s="35">
        <v>0</v>
      </c>
      <c r="Q434" s="35">
        <v>0</v>
      </c>
      <c r="R434" s="35">
        <v>0</v>
      </c>
      <c r="S434" s="35">
        <v>0</v>
      </c>
      <c r="T434" s="35">
        <v>0</v>
      </c>
      <c r="U434" s="35">
        <v>0</v>
      </c>
      <c r="V434" s="35">
        <v>0</v>
      </c>
      <c r="W434" s="35">
        <v>0</v>
      </c>
      <c r="X434" s="35">
        <v>0</v>
      </c>
      <c r="Y434" s="35">
        <v>0</v>
      </c>
      <c r="Z434" s="35">
        <v>0</v>
      </c>
      <c r="AA434" s="35">
        <f t="shared" ref="AA434:AA441" si="382">H434+J434+K434+M434+O434+Q434+S434+U434+W434+Y434</f>
        <v>0</v>
      </c>
      <c r="AB434" s="35">
        <f t="shared" ref="AB434:AB441" si="383">H434+J434+L434+N434+P434+R434+T434+V434+X434+Z434</f>
        <v>0</v>
      </c>
      <c r="AC434" s="35"/>
      <c r="AD434" s="86"/>
      <c r="AE434" s="36" t="e">
        <v>#VALUE!</v>
      </c>
      <c r="AF434" s="36" t="e">
        <v>#VALUE!</v>
      </c>
      <c r="AG434" s="36" t="e">
        <v>#VALUE!</v>
      </c>
      <c r="AH434" s="36" t="e">
        <v>#VALUE!</v>
      </c>
      <c r="AI434" s="36" t="e">
        <v>#VALUE!</v>
      </c>
      <c r="AJ434" s="36" t="e">
        <v>#VALUE!</v>
      </c>
      <c r="AK434" s="36" t="e">
        <v>#VALUE!</v>
      </c>
      <c r="AL434" s="36" t="e">
        <v>#VALUE!</v>
      </c>
      <c r="AM434" s="36" t="e">
        <v>#VALUE!</v>
      </c>
      <c r="AN434" s="36" t="e">
        <v>#VALUE!</v>
      </c>
      <c r="AO434" s="36" t="e">
        <v>#VALUE!</v>
      </c>
      <c r="AP434" s="36" t="e">
        <v>#VALUE!</v>
      </c>
      <c r="AQ434" s="36" t="e">
        <v>#VALUE!</v>
      </c>
      <c r="AR434" s="36" t="e">
        <v>#VALUE!</v>
      </c>
      <c r="AS434" s="36" t="e">
        <v>#VALUE!</v>
      </c>
      <c r="AT434" s="36" t="e">
        <v>#VALUE!</v>
      </c>
      <c r="AU434" s="36" t="e">
        <v>#VALUE!</v>
      </c>
      <c r="AV434" s="36" t="e">
        <v>#VALUE!</v>
      </c>
      <c r="AW434" s="36" t="e">
        <v>#VALUE!</v>
      </c>
      <c r="AX434" s="36" t="e">
        <v>#VALUE!</v>
      </c>
      <c r="AY434" s="36" t="e">
        <v>#VALUE!</v>
      </c>
      <c r="AZ434" s="36" t="e">
        <v>#VALUE!</v>
      </c>
      <c r="BA434" s="36" t="e">
        <v>#VALUE!</v>
      </c>
      <c r="BB434" s="36" t="e">
        <v>#VALUE!</v>
      </c>
      <c r="BC434" s="35" t="s">
        <v>43</v>
      </c>
      <c r="BD434" s="35" t="s">
        <v>43</v>
      </c>
      <c r="BE434" s="35" t="s">
        <v>43</v>
      </c>
      <c r="BF434" s="35" t="s">
        <v>43</v>
      </c>
      <c r="BG434" s="35" t="s">
        <v>43</v>
      </c>
      <c r="BH434" s="35" t="s">
        <v>43</v>
      </c>
      <c r="BI434" s="35" t="s">
        <v>43</v>
      </c>
      <c r="BK434" s="36">
        <v>0</v>
      </c>
      <c r="BL434" s="36" t="e">
        <v>#VALUE!</v>
      </c>
      <c r="BM434" s="36" t="e">
        <v>#VALUE!</v>
      </c>
      <c r="BN434" s="36" t="e">
        <v>#VALUE!</v>
      </c>
      <c r="BO434" s="36" t="e">
        <v>#VALUE!</v>
      </c>
      <c r="BP434" s="36" t="e">
        <v>#VALUE!</v>
      </c>
      <c r="BQ434" s="36" t="e">
        <v>#VALUE!</v>
      </c>
      <c r="BR434" s="36" t="e">
        <v>#VALUE!</v>
      </c>
      <c r="BS434" s="28"/>
      <c r="BT434" s="36" t="e">
        <v>#VALUE!</v>
      </c>
      <c r="BU434" s="28"/>
      <c r="BV434" s="36" t="e">
        <v>#VALUE!</v>
      </c>
      <c r="BW434" s="28"/>
      <c r="BX434" s="36" t="e">
        <v>#VALUE!</v>
      </c>
      <c r="BY434" s="28"/>
      <c r="BZ434" s="36" t="e">
        <v>#VALUE!</v>
      </c>
      <c r="CA434" s="28"/>
      <c r="CB434" s="36" t="e">
        <v>#VALUE!</v>
      </c>
      <c r="CC434" s="28"/>
      <c r="CD434" s="36" t="e">
        <v>#VALUE!</v>
      </c>
      <c r="CE434" s="28"/>
      <c r="CF434" s="36" t="e">
        <v>#VALUE!</v>
      </c>
      <c r="CG434" s="28"/>
      <c r="CH434" s="36" t="e">
        <v>#VALUE!</v>
      </c>
      <c r="CI434" s="28"/>
    </row>
    <row r="435" spans="1:87" ht="15.75" customHeight="1" x14ac:dyDescent="0.25">
      <c r="A435" s="37" t="s">
        <v>78</v>
      </c>
      <c r="B435" s="44" t="s">
        <v>689</v>
      </c>
      <c r="C435" s="39" t="s">
        <v>40</v>
      </c>
      <c r="D435" s="35">
        <v>0</v>
      </c>
      <c r="E435" s="35">
        <v>0</v>
      </c>
      <c r="F435" s="35">
        <v>0</v>
      </c>
      <c r="G435" s="35">
        <v>0</v>
      </c>
      <c r="H435" s="35">
        <v>0</v>
      </c>
      <c r="I435" s="35">
        <v>0</v>
      </c>
      <c r="J435" s="35">
        <v>0</v>
      </c>
      <c r="K435" s="35">
        <v>0</v>
      </c>
      <c r="L435" s="35">
        <v>0</v>
      </c>
      <c r="M435" s="35">
        <v>0</v>
      </c>
      <c r="N435" s="35">
        <v>0</v>
      </c>
      <c r="O435" s="35">
        <v>0</v>
      </c>
      <c r="P435" s="35">
        <v>0</v>
      </c>
      <c r="Q435" s="35">
        <v>0</v>
      </c>
      <c r="R435" s="35">
        <v>0</v>
      </c>
      <c r="S435" s="35">
        <v>0</v>
      </c>
      <c r="T435" s="35">
        <v>0</v>
      </c>
      <c r="U435" s="35">
        <v>0</v>
      </c>
      <c r="V435" s="35">
        <v>0</v>
      </c>
      <c r="W435" s="35">
        <v>0</v>
      </c>
      <c r="X435" s="35">
        <v>0</v>
      </c>
      <c r="Y435" s="35">
        <v>0</v>
      </c>
      <c r="Z435" s="35">
        <v>0</v>
      </c>
      <c r="AA435" s="35">
        <f t="shared" si="382"/>
        <v>0</v>
      </c>
      <c r="AB435" s="35">
        <f t="shared" si="383"/>
        <v>0</v>
      </c>
      <c r="AE435" s="36" t="e">
        <v>#VALUE!</v>
      </c>
      <c r="AF435" s="36" t="e">
        <v>#VALUE!</v>
      </c>
      <c r="AG435" s="36" t="e">
        <v>#VALUE!</v>
      </c>
      <c r="AH435" s="36" t="e">
        <v>#VALUE!</v>
      </c>
      <c r="AI435" s="36" t="e">
        <v>#VALUE!</v>
      </c>
      <c r="AJ435" s="36" t="e">
        <v>#VALUE!</v>
      </c>
      <c r="AK435" s="36" t="e">
        <v>#VALUE!</v>
      </c>
      <c r="AL435" s="36" t="e">
        <v>#VALUE!</v>
      </c>
      <c r="AM435" s="36" t="e">
        <v>#VALUE!</v>
      </c>
      <c r="AN435" s="36" t="e">
        <v>#VALUE!</v>
      </c>
      <c r="AO435" s="36" t="e">
        <v>#VALUE!</v>
      </c>
      <c r="AP435" s="36" t="e">
        <v>#VALUE!</v>
      </c>
      <c r="AQ435" s="36" t="e">
        <v>#VALUE!</v>
      </c>
      <c r="AR435" s="36" t="e">
        <v>#VALUE!</v>
      </c>
      <c r="AS435" s="36" t="e">
        <v>#VALUE!</v>
      </c>
      <c r="AT435" s="36" t="e">
        <v>#VALUE!</v>
      </c>
      <c r="AU435" s="36" t="e">
        <v>#VALUE!</v>
      </c>
      <c r="AV435" s="36" t="e">
        <v>#VALUE!</v>
      </c>
      <c r="AW435" s="36" t="e">
        <v>#VALUE!</v>
      </c>
      <c r="AX435" s="36" t="e">
        <v>#VALUE!</v>
      </c>
      <c r="AY435" s="36" t="e">
        <v>#VALUE!</v>
      </c>
      <c r="AZ435" s="36" t="e">
        <v>#VALUE!</v>
      </c>
      <c r="BA435" s="36" t="e">
        <v>#VALUE!</v>
      </c>
      <c r="BB435" s="36" t="e">
        <v>#VALUE!</v>
      </c>
      <c r="BC435" s="28"/>
    </row>
    <row r="436" spans="1:87" ht="15.75" customHeight="1" x14ac:dyDescent="0.25">
      <c r="A436" s="37" t="s">
        <v>79</v>
      </c>
      <c r="B436" s="44" t="s">
        <v>690</v>
      </c>
      <c r="C436" s="39" t="s">
        <v>40</v>
      </c>
      <c r="D436" s="35">
        <v>0</v>
      </c>
      <c r="E436" s="35">
        <v>0</v>
      </c>
      <c r="F436" s="35">
        <v>0</v>
      </c>
      <c r="G436" s="35">
        <v>0</v>
      </c>
      <c r="H436" s="35">
        <v>0</v>
      </c>
      <c r="I436" s="35">
        <v>0</v>
      </c>
      <c r="J436" s="35">
        <v>0</v>
      </c>
      <c r="K436" s="35">
        <v>0</v>
      </c>
      <c r="L436" s="35">
        <v>0</v>
      </c>
      <c r="M436" s="35">
        <v>0</v>
      </c>
      <c r="N436" s="35">
        <v>0</v>
      </c>
      <c r="O436" s="35">
        <v>0</v>
      </c>
      <c r="P436" s="35">
        <v>0</v>
      </c>
      <c r="Q436" s="35">
        <v>0</v>
      </c>
      <c r="R436" s="35">
        <v>0</v>
      </c>
      <c r="S436" s="35">
        <v>0</v>
      </c>
      <c r="T436" s="35">
        <v>0</v>
      </c>
      <c r="U436" s="35">
        <v>0</v>
      </c>
      <c r="V436" s="35">
        <v>0</v>
      </c>
      <c r="W436" s="35">
        <v>0</v>
      </c>
      <c r="X436" s="35">
        <v>0</v>
      </c>
      <c r="Y436" s="35">
        <v>0</v>
      </c>
      <c r="Z436" s="35">
        <v>0</v>
      </c>
      <c r="AA436" s="35">
        <f t="shared" si="382"/>
        <v>0</v>
      </c>
      <c r="AB436" s="35">
        <f t="shared" si="383"/>
        <v>0</v>
      </c>
      <c r="AE436" s="36" t="e">
        <v>#VALUE!</v>
      </c>
      <c r="AF436" s="36" t="e">
        <v>#VALUE!</v>
      </c>
      <c r="AG436" s="36" t="e">
        <v>#VALUE!</v>
      </c>
      <c r="AH436" s="36" t="e">
        <v>#VALUE!</v>
      </c>
      <c r="AI436" s="36" t="e">
        <v>#VALUE!</v>
      </c>
      <c r="AJ436" s="36" t="e">
        <v>#VALUE!</v>
      </c>
      <c r="AK436" s="36" t="e">
        <v>#VALUE!</v>
      </c>
      <c r="AL436" s="36" t="e">
        <v>#VALUE!</v>
      </c>
      <c r="AM436" s="36" t="e">
        <v>#VALUE!</v>
      </c>
      <c r="AN436" s="36" t="e">
        <v>#VALUE!</v>
      </c>
      <c r="AO436" s="36" t="e">
        <v>#VALUE!</v>
      </c>
      <c r="AP436" s="36" t="e">
        <v>#VALUE!</v>
      </c>
      <c r="AQ436" s="36" t="e">
        <v>#VALUE!</v>
      </c>
      <c r="AR436" s="36" t="e">
        <v>#VALUE!</v>
      </c>
      <c r="AS436" s="36" t="e">
        <v>#VALUE!</v>
      </c>
      <c r="AT436" s="36" t="e">
        <v>#VALUE!</v>
      </c>
      <c r="AU436" s="36" t="e">
        <v>#VALUE!</v>
      </c>
      <c r="AV436" s="36" t="e">
        <v>#VALUE!</v>
      </c>
      <c r="AW436" s="36" t="e">
        <v>#VALUE!</v>
      </c>
      <c r="AX436" s="36" t="e">
        <v>#VALUE!</v>
      </c>
      <c r="AY436" s="36" t="e">
        <v>#VALUE!</v>
      </c>
      <c r="AZ436" s="36" t="e">
        <v>#VALUE!</v>
      </c>
      <c r="BA436" s="36" t="e">
        <v>#VALUE!</v>
      </c>
      <c r="BB436" s="36" t="e">
        <v>#VALUE!</v>
      </c>
      <c r="BC436" s="28"/>
    </row>
    <row r="437" spans="1:87" ht="15.75" customHeight="1" x14ac:dyDescent="0.25">
      <c r="A437" s="37" t="s">
        <v>119</v>
      </c>
      <c r="B437" s="43" t="s">
        <v>328</v>
      </c>
      <c r="C437" s="39" t="s">
        <v>40</v>
      </c>
      <c r="D437" s="35">
        <v>0</v>
      </c>
      <c r="E437" s="35">
        <v>0</v>
      </c>
      <c r="F437" s="35">
        <v>0</v>
      </c>
      <c r="G437" s="35">
        <v>0</v>
      </c>
      <c r="H437" s="35">
        <v>0</v>
      </c>
      <c r="I437" s="35">
        <v>0</v>
      </c>
      <c r="J437" s="35">
        <v>0</v>
      </c>
      <c r="K437" s="35">
        <v>0</v>
      </c>
      <c r="L437" s="35">
        <v>0</v>
      </c>
      <c r="M437" s="35">
        <v>0</v>
      </c>
      <c r="N437" s="35">
        <v>0</v>
      </c>
      <c r="O437" s="35">
        <v>0</v>
      </c>
      <c r="P437" s="35">
        <v>0</v>
      </c>
      <c r="Q437" s="35">
        <v>0</v>
      </c>
      <c r="R437" s="35">
        <v>0</v>
      </c>
      <c r="S437" s="35">
        <v>0</v>
      </c>
      <c r="T437" s="35">
        <v>0</v>
      </c>
      <c r="U437" s="35">
        <v>0</v>
      </c>
      <c r="V437" s="35">
        <v>0</v>
      </c>
      <c r="W437" s="35">
        <v>0</v>
      </c>
      <c r="X437" s="35">
        <v>0</v>
      </c>
      <c r="Y437" s="35">
        <v>0</v>
      </c>
      <c r="Z437" s="35">
        <v>0</v>
      </c>
      <c r="AA437" s="35">
        <f t="shared" si="382"/>
        <v>0</v>
      </c>
      <c r="AB437" s="35">
        <f t="shared" si="383"/>
        <v>0</v>
      </c>
      <c r="AE437" s="36" t="e">
        <v>#VALUE!</v>
      </c>
      <c r="AF437" s="36" t="e">
        <v>#VALUE!</v>
      </c>
      <c r="AG437" s="36" t="e">
        <v>#VALUE!</v>
      </c>
      <c r="AH437" s="36" t="e">
        <v>#VALUE!</v>
      </c>
      <c r="AI437" s="36" t="e">
        <v>#VALUE!</v>
      </c>
      <c r="AJ437" s="36" t="e">
        <v>#VALUE!</v>
      </c>
      <c r="AK437" s="36" t="e">
        <v>#VALUE!</v>
      </c>
      <c r="AL437" s="36" t="e">
        <v>#VALUE!</v>
      </c>
      <c r="AM437" s="36" t="e">
        <v>#VALUE!</v>
      </c>
      <c r="AN437" s="36" t="e">
        <v>#VALUE!</v>
      </c>
      <c r="AO437" s="36" t="e">
        <v>#VALUE!</v>
      </c>
      <c r="AP437" s="36" t="e">
        <v>#VALUE!</v>
      </c>
      <c r="AQ437" s="36" t="e">
        <v>#VALUE!</v>
      </c>
      <c r="AR437" s="36" t="e">
        <v>#VALUE!</v>
      </c>
      <c r="AS437" s="36" t="e">
        <v>#VALUE!</v>
      </c>
      <c r="AT437" s="36" t="e">
        <v>#VALUE!</v>
      </c>
      <c r="AU437" s="36" t="e">
        <v>#VALUE!</v>
      </c>
      <c r="AV437" s="36" t="e">
        <v>#VALUE!</v>
      </c>
      <c r="AW437" s="36" t="e">
        <v>#VALUE!</v>
      </c>
      <c r="AX437" s="36" t="e">
        <v>#VALUE!</v>
      </c>
      <c r="AY437" s="36" t="e">
        <v>#VALUE!</v>
      </c>
      <c r="AZ437" s="36" t="e">
        <v>#VALUE!</v>
      </c>
      <c r="BA437" s="36" t="e">
        <v>#VALUE!</v>
      </c>
      <c r="BB437" s="36" t="e">
        <v>#VALUE!</v>
      </c>
      <c r="BC437" s="28"/>
    </row>
    <row r="438" spans="1:87" ht="31.5" customHeight="1" x14ac:dyDescent="0.25">
      <c r="A438" s="37" t="s">
        <v>691</v>
      </c>
      <c r="B438" s="45" t="s">
        <v>692</v>
      </c>
      <c r="C438" s="39" t="s">
        <v>40</v>
      </c>
      <c r="D438" s="35">
        <v>0</v>
      </c>
      <c r="E438" s="35">
        <v>0</v>
      </c>
      <c r="F438" s="35">
        <v>0</v>
      </c>
      <c r="G438" s="35">
        <v>0</v>
      </c>
      <c r="H438" s="35">
        <v>0</v>
      </c>
      <c r="I438" s="35">
        <v>0</v>
      </c>
      <c r="J438" s="35">
        <v>0</v>
      </c>
      <c r="K438" s="35">
        <v>0</v>
      </c>
      <c r="L438" s="35">
        <v>0</v>
      </c>
      <c r="M438" s="35">
        <v>0</v>
      </c>
      <c r="N438" s="35">
        <v>0</v>
      </c>
      <c r="O438" s="35">
        <v>0</v>
      </c>
      <c r="P438" s="35">
        <v>0</v>
      </c>
      <c r="Q438" s="35">
        <v>0</v>
      </c>
      <c r="R438" s="35">
        <v>0</v>
      </c>
      <c r="S438" s="35">
        <v>0</v>
      </c>
      <c r="T438" s="35">
        <v>0</v>
      </c>
      <c r="U438" s="35">
        <v>0</v>
      </c>
      <c r="V438" s="35">
        <v>0</v>
      </c>
      <c r="W438" s="35">
        <v>0</v>
      </c>
      <c r="X438" s="35">
        <v>0</v>
      </c>
      <c r="Y438" s="35">
        <v>0</v>
      </c>
      <c r="Z438" s="35">
        <v>0</v>
      </c>
      <c r="AA438" s="35">
        <f t="shared" si="382"/>
        <v>0</v>
      </c>
      <c r="AB438" s="35">
        <f t="shared" si="383"/>
        <v>0</v>
      </c>
      <c r="AE438" s="36" t="e">
        <v>#VALUE!</v>
      </c>
      <c r="AF438" s="36" t="e">
        <v>#VALUE!</v>
      </c>
      <c r="AG438" s="36" t="e">
        <v>#VALUE!</v>
      </c>
      <c r="AH438" s="36" t="e">
        <v>#VALUE!</v>
      </c>
      <c r="AI438" s="36" t="e">
        <v>#VALUE!</v>
      </c>
      <c r="AJ438" s="36" t="e">
        <v>#VALUE!</v>
      </c>
      <c r="AK438" s="36" t="e">
        <v>#VALUE!</v>
      </c>
      <c r="AL438" s="36" t="e">
        <v>#VALUE!</v>
      </c>
      <c r="AM438" s="36" t="e">
        <v>#VALUE!</v>
      </c>
      <c r="AN438" s="36" t="e">
        <v>#VALUE!</v>
      </c>
      <c r="AO438" s="36" t="e">
        <v>#VALUE!</v>
      </c>
      <c r="AP438" s="36" t="e">
        <v>#VALUE!</v>
      </c>
      <c r="AQ438" s="36" t="e">
        <v>#VALUE!</v>
      </c>
      <c r="AR438" s="36" t="e">
        <v>#VALUE!</v>
      </c>
      <c r="AS438" s="36" t="e">
        <v>#VALUE!</v>
      </c>
      <c r="AT438" s="36" t="e">
        <v>#VALUE!</v>
      </c>
      <c r="AU438" s="36" t="e">
        <v>#VALUE!</v>
      </c>
      <c r="AV438" s="36" t="e">
        <v>#VALUE!</v>
      </c>
      <c r="AW438" s="36" t="e">
        <v>#VALUE!</v>
      </c>
      <c r="AX438" s="36" t="e">
        <v>#VALUE!</v>
      </c>
      <c r="AY438" s="36" t="e">
        <v>#VALUE!</v>
      </c>
      <c r="AZ438" s="36" t="e">
        <v>#VALUE!</v>
      </c>
      <c r="BA438" s="36" t="e">
        <v>#VALUE!</v>
      </c>
      <c r="BB438" s="36" t="e">
        <v>#VALUE!</v>
      </c>
      <c r="BC438" s="28"/>
    </row>
    <row r="439" spans="1:87" ht="15.75" customHeight="1" x14ac:dyDescent="0.25">
      <c r="A439" s="37" t="s">
        <v>121</v>
      </c>
      <c r="B439" s="43" t="s">
        <v>330</v>
      </c>
      <c r="C439" s="39" t="s">
        <v>40</v>
      </c>
      <c r="D439" s="35">
        <v>0</v>
      </c>
      <c r="E439" s="35">
        <v>0</v>
      </c>
      <c r="F439" s="35">
        <v>0</v>
      </c>
      <c r="G439" s="35">
        <v>0</v>
      </c>
      <c r="H439" s="35">
        <v>0</v>
      </c>
      <c r="I439" s="35">
        <v>0</v>
      </c>
      <c r="J439" s="35">
        <v>0</v>
      </c>
      <c r="K439" s="35">
        <v>0</v>
      </c>
      <c r="L439" s="35">
        <v>0</v>
      </c>
      <c r="M439" s="35">
        <v>0</v>
      </c>
      <c r="N439" s="35">
        <v>0</v>
      </c>
      <c r="O439" s="35">
        <v>0</v>
      </c>
      <c r="P439" s="35">
        <v>0</v>
      </c>
      <c r="Q439" s="35">
        <v>0</v>
      </c>
      <c r="R439" s="35">
        <v>0</v>
      </c>
      <c r="S439" s="35">
        <v>0</v>
      </c>
      <c r="T439" s="35">
        <v>0</v>
      </c>
      <c r="U439" s="35">
        <v>0</v>
      </c>
      <c r="V439" s="35">
        <v>0</v>
      </c>
      <c r="W439" s="35">
        <v>0</v>
      </c>
      <c r="X439" s="35">
        <v>0</v>
      </c>
      <c r="Y439" s="35">
        <v>0</v>
      </c>
      <c r="Z439" s="35">
        <v>0</v>
      </c>
      <c r="AA439" s="35">
        <f t="shared" si="382"/>
        <v>0</v>
      </c>
      <c r="AB439" s="35">
        <f t="shared" si="383"/>
        <v>0</v>
      </c>
      <c r="AE439" s="36" t="e">
        <v>#VALUE!</v>
      </c>
      <c r="AF439" s="36" t="e">
        <v>#VALUE!</v>
      </c>
      <c r="AG439" s="36" t="e">
        <v>#VALUE!</v>
      </c>
      <c r="AH439" s="36" t="e">
        <v>#VALUE!</v>
      </c>
      <c r="AI439" s="36" t="e">
        <v>#VALUE!</v>
      </c>
      <c r="AJ439" s="36" t="e">
        <v>#VALUE!</v>
      </c>
      <c r="AK439" s="36" t="e">
        <v>#VALUE!</v>
      </c>
      <c r="AL439" s="36" t="e">
        <v>#VALUE!</v>
      </c>
      <c r="AM439" s="36" t="e">
        <v>#VALUE!</v>
      </c>
      <c r="AN439" s="36" t="e">
        <v>#VALUE!</v>
      </c>
      <c r="AO439" s="36" t="e">
        <v>#VALUE!</v>
      </c>
      <c r="AP439" s="36" t="e">
        <v>#VALUE!</v>
      </c>
      <c r="AQ439" s="36" t="e">
        <v>#VALUE!</v>
      </c>
      <c r="AR439" s="36" t="e">
        <v>#VALUE!</v>
      </c>
      <c r="AS439" s="36" t="e">
        <v>#VALUE!</v>
      </c>
      <c r="AT439" s="36" t="e">
        <v>#VALUE!</v>
      </c>
      <c r="AU439" s="36" t="e">
        <v>#VALUE!</v>
      </c>
      <c r="AV439" s="36" t="e">
        <v>#VALUE!</v>
      </c>
      <c r="AW439" s="36" t="e">
        <v>#VALUE!</v>
      </c>
      <c r="AX439" s="36" t="e">
        <v>#VALUE!</v>
      </c>
      <c r="AY439" s="36" t="e">
        <v>#VALUE!</v>
      </c>
      <c r="AZ439" s="36" t="e">
        <v>#VALUE!</v>
      </c>
      <c r="BA439" s="36" t="e">
        <v>#VALUE!</v>
      </c>
      <c r="BB439" s="36" t="e">
        <v>#VALUE!</v>
      </c>
      <c r="BC439" s="28"/>
    </row>
    <row r="440" spans="1:87" ht="31.5" customHeight="1" x14ac:dyDescent="0.25">
      <c r="A440" s="37" t="s">
        <v>693</v>
      </c>
      <c r="B440" s="45" t="s">
        <v>694</v>
      </c>
      <c r="C440" s="39" t="s">
        <v>40</v>
      </c>
      <c r="D440" s="35">
        <v>0</v>
      </c>
      <c r="E440" s="35">
        <v>0</v>
      </c>
      <c r="F440" s="35">
        <v>0</v>
      </c>
      <c r="G440" s="35">
        <v>0</v>
      </c>
      <c r="H440" s="35">
        <v>0</v>
      </c>
      <c r="I440" s="35">
        <v>0</v>
      </c>
      <c r="J440" s="35">
        <v>0</v>
      </c>
      <c r="K440" s="35">
        <v>0</v>
      </c>
      <c r="L440" s="35">
        <v>0</v>
      </c>
      <c r="M440" s="35">
        <v>0</v>
      </c>
      <c r="N440" s="35">
        <v>0</v>
      </c>
      <c r="O440" s="35">
        <v>0</v>
      </c>
      <c r="P440" s="35">
        <v>0</v>
      </c>
      <c r="Q440" s="35">
        <v>0</v>
      </c>
      <c r="R440" s="35">
        <v>0</v>
      </c>
      <c r="S440" s="35">
        <v>0</v>
      </c>
      <c r="T440" s="35">
        <v>0</v>
      </c>
      <c r="U440" s="35">
        <v>0</v>
      </c>
      <c r="V440" s="35">
        <v>0</v>
      </c>
      <c r="W440" s="35">
        <v>0</v>
      </c>
      <c r="X440" s="35">
        <v>0</v>
      </c>
      <c r="Y440" s="35">
        <v>0</v>
      </c>
      <c r="Z440" s="35">
        <v>0</v>
      </c>
      <c r="AA440" s="35">
        <f t="shared" si="382"/>
        <v>0</v>
      </c>
      <c r="AB440" s="35">
        <f t="shared" si="383"/>
        <v>0</v>
      </c>
      <c r="AE440" s="36" t="e">
        <v>#VALUE!</v>
      </c>
      <c r="AF440" s="36" t="e">
        <v>#VALUE!</v>
      </c>
      <c r="AG440" s="36" t="e">
        <v>#VALUE!</v>
      </c>
      <c r="AH440" s="36" t="e">
        <v>#VALUE!</v>
      </c>
      <c r="AI440" s="36" t="e">
        <v>#VALUE!</v>
      </c>
      <c r="AJ440" s="36" t="e">
        <v>#VALUE!</v>
      </c>
      <c r="AK440" s="36" t="e">
        <v>#VALUE!</v>
      </c>
      <c r="AL440" s="36" t="e">
        <v>#VALUE!</v>
      </c>
      <c r="AM440" s="36" t="e">
        <v>#VALUE!</v>
      </c>
      <c r="AN440" s="36" t="e">
        <v>#VALUE!</v>
      </c>
      <c r="AO440" s="36" t="e">
        <v>#VALUE!</v>
      </c>
      <c r="AP440" s="36" t="e">
        <v>#VALUE!</v>
      </c>
      <c r="AQ440" s="36" t="e">
        <v>#VALUE!</v>
      </c>
      <c r="AR440" s="36" t="e">
        <v>#VALUE!</v>
      </c>
      <c r="AS440" s="36" t="e">
        <v>#VALUE!</v>
      </c>
      <c r="AT440" s="36" t="e">
        <v>#VALUE!</v>
      </c>
      <c r="AU440" s="36" t="e">
        <v>#VALUE!</v>
      </c>
      <c r="AV440" s="36" t="e">
        <v>#VALUE!</v>
      </c>
      <c r="AW440" s="36" t="e">
        <v>#VALUE!</v>
      </c>
      <c r="AX440" s="36" t="e">
        <v>#VALUE!</v>
      </c>
      <c r="AY440" s="36" t="e">
        <v>#VALUE!</v>
      </c>
      <c r="AZ440" s="36" t="e">
        <v>#VALUE!</v>
      </c>
      <c r="BA440" s="36" t="e">
        <v>#VALUE!</v>
      </c>
      <c r="BB440" s="36" t="e">
        <v>#VALUE!</v>
      </c>
      <c r="BC440" s="28"/>
    </row>
    <row r="441" spans="1:87" ht="15.75" customHeight="1" x14ac:dyDescent="0.25">
      <c r="A441" s="37" t="s">
        <v>80</v>
      </c>
      <c r="B441" s="44" t="s">
        <v>695</v>
      </c>
      <c r="C441" s="39" t="s">
        <v>40</v>
      </c>
      <c r="D441" s="35">
        <v>0</v>
      </c>
      <c r="E441" s="35">
        <v>0</v>
      </c>
      <c r="F441" s="35">
        <v>0</v>
      </c>
      <c r="G441" s="35">
        <v>0</v>
      </c>
      <c r="H441" s="35">
        <v>0</v>
      </c>
      <c r="I441" s="35">
        <v>0</v>
      </c>
      <c r="J441" s="35">
        <v>0</v>
      </c>
      <c r="K441" s="35">
        <v>0</v>
      </c>
      <c r="L441" s="35">
        <v>0</v>
      </c>
      <c r="M441" s="35">
        <v>0</v>
      </c>
      <c r="N441" s="35">
        <v>0</v>
      </c>
      <c r="O441" s="35">
        <v>0</v>
      </c>
      <c r="P441" s="35">
        <v>0</v>
      </c>
      <c r="Q441" s="35">
        <v>0</v>
      </c>
      <c r="R441" s="35">
        <v>0</v>
      </c>
      <c r="S441" s="35">
        <v>0</v>
      </c>
      <c r="T441" s="35">
        <v>0</v>
      </c>
      <c r="U441" s="35">
        <v>0</v>
      </c>
      <c r="V441" s="35">
        <v>0</v>
      </c>
      <c r="W441" s="35">
        <v>0</v>
      </c>
      <c r="X441" s="35">
        <v>0</v>
      </c>
      <c r="Y441" s="35">
        <v>0</v>
      </c>
      <c r="Z441" s="35">
        <v>0</v>
      </c>
      <c r="AA441" s="35">
        <f t="shared" si="382"/>
        <v>0</v>
      </c>
      <c r="AB441" s="35">
        <f t="shared" si="383"/>
        <v>0</v>
      </c>
      <c r="AC441" s="35"/>
      <c r="AD441" s="86"/>
      <c r="AE441" s="36" t="e">
        <v>#VALUE!</v>
      </c>
      <c r="AF441" s="36" t="e">
        <v>#VALUE!</v>
      </c>
      <c r="AG441" s="36" t="e">
        <v>#VALUE!</v>
      </c>
      <c r="AH441" s="36" t="e">
        <v>#VALUE!</v>
      </c>
      <c r="AI441" s="36" t="e">
        <v>#VALUE!</v>
      </c>
      <c r="AJ441" s="36" t="e">
        <v>#VALUE!</v>
      </c>
      <c r="AK441" s="36" t="e">
        <v>#VALUE!</v>
      </c>
      <c r="AL441" s="36" t="e">
        <v>#VALUE!</v>
      </c>
      <c r="AM441" s="36" t="e">
        <v>#VALUE!</v>
      </c>
      <c r="AN441" s="36" t="e">
        <v>#VALUE!</v>
      </c>
      <c r="AO441" s="36" t="e">
        <v>#VALUE!</v>
      </c>
      <c r="AP441" s="36" t="e">
        <v>#VALUE!</v>
      </c>
      <c r="AQ441" s="36" t="e">
        <v>#VALUE!</v>
      </c>
      <c r="AR441" s="36" t="e">
        <v>#VALUE!</v>
      </c>
      <c r="AS441" s="36" t="e">
        <v>#VALUE!</v>
      </c>
      <c r="AT441" s="36" t="e">
        <v>#VALUE!</v>
      </c>
      <c r="AU441" s="36" t="e">
        <v>#VALUE!</v>
      </c>
      <c r="AV441" s="36" t="e">
        <v>#VALUE!</v>
      </c>
      <c r="AW441" s="36" t="e">
        <v>#VALUE!</v>
      </c>
      <c r="AX441" s="36" t="e">
        <v>#VALUE!</v>
      </c>
      <c r="AY441" s="36" t="e">
        <v>#VALUE!</v>
      </c>
      <c r="AZ441" s="36" t="e">
        <v>#VALUE!</v>
      </c>
      <c r="BA441" s="36" t="e">
        <v>#VALUE!</v>
      </c>
      <c r="BB441" s="36" t="e">
        <v>#VALUE!</v>
      </c>
      <c r="BC441" s="36">
        <v>0</v>
      </c>
      <c r="BD441" s="36">
        <v>0</v>
      </c>
      <c r="BE441" s="36" t="e">
        <v>#VALUE!</v>
      </c>
      <c r="BF441" s="36" t="e">
        <v>#VALUE!</v>
      </c>
      <c r="BG441" s="36" t="e">
        <v>#VALUE!</v>
      </c>
      <c r="BH441" s="28"/>
      <c r="BI441" s="36" t="e">
        <v>#VALUE!</v>
      </c>
      <c r="BJ441" s="28"/>
      <c r="BK441" s="36" t="e">
        <v>#VALUE!</v>
      </c>
      <c r="BL441" s="28"/>
      <c r="BM441" s="36" t="e">
        <v>#VALUE!</v>
      </c>
      <c r="BN441" s="28"/>
      <c r="BO441" s="36" t="e">
        <v>#VALUE!</v>
      </c>
      <c r="BP441" s="28"/>
      <c r="BQ441" s="36" t="e">
        <v>#VALUE!</v>
      </c>
      <c r="BR441" s="28"/>
      <c r="BS441" s="36" t="e">
        <v>#VALUE!</v>
      </c>
      <c r="BT441" s="28"/>
      <c r="BU441" s="36" t="e">
        <v>#VALUE!</v>
      </c>
      <c r="BV441" s="28"/>
      <c r="BW441" s="36" t="e">
        <v>#VALUE!</v>
      </c>
      <c r="BX441" s="28"/>
    </row>
    <row r="442" spans="1:87" ht="15.75" customHeight="1" x14ac:dyDescent="0.25">
      <c r="A442" s="37" t="s">
        <v>81</v>
      </c>
      <c r="B442" s="44" t="s">
        <v>696</v>
      </c>
      <c r="C442" s="39" t="s">
        <v>40</v>
      </c>
      <c r="D442" s="35">
        <v>12.94523611919999</v>
      </c>
      <c r="E442" s="35">
        <v>95.888600000000011</v>
      </c>
      <c r="F442" s="35">
        <v>0</v>
      </c>
      <c r="G442" s="35">
        <v>0</v>
      </c>
      <c r="H442" s="35">
        <v>0</v>
      </c>
      <c r="I442" s="35">
        <v>0</v>
      </c>
      <c r="J442" s="35">
        <v>0</v>
      </c>
      <c r="K442" s="35">
        <v>0</v>
      </c>
      <c r="L442" s="83">
        <v>0</v>
      </c>
      <c r="M442" s="35">
        <v>0</v>
      </c>
      <c r="N442" s="83">
        <v>0</v>
      </c>
      <c r="O442" s="35">
        <v>0</v>
      </c>
      <c r="P442" s="83">
        <v>0</v>
      </c>
      <c r="Q442" s="35">
        <v>0</v>
      </c>
      <c r="R442" s="83">
        <v>0</v>
      </c>
      <c r="S442" s="35">
        <v>0</v>
      </c>
      <c r="T442" s="83">
        <v>0</v>
      </c>
      <c r="U442" s="35">
        <v>0</v>
      </c>
      <c r="V442" s="83">
        <v>0</v>
      </c>
      <c r="W442" s="35">
        <v>0</v>
      </c>
      <c r="X442" s="83">
        <v>0</v>
      </c>
      <c r="Y442" s="35">
        <v>0</v>
      </c>
      <c r="Z442" s="83">
        <v>0</v>
      </c>
      <c r="AA442" s="35">
        <f>H442+J442+K442+M442+O442+Q442+S442+U442+W442+Y442</f>
        <v>0</v>
      </c>
      <c r="AB442" s="35">
        <f>H442+J442+L442+N442+P442+R442+T442+V442+X442+Z442</f>
        <v>0</v>
      </c>
      <c r="AE442" s="36">
        <v>0</v>
      </c>
      <c r="AF442" s="36">
        <v>0</v>
      </c>
      <c r="AG442" s="36">
        <v>0</v>
      </c>
      <c r="AH442" s="36">
        <v>0</v>
      </c>
      <c r="AI442" s="36">
        <v>0</v>
      </c>
      <c r="AJ442" s="36">
        <v>0</v>
      </c>
      <c r="AK442" s="36">
        <v>0</v>
      </c>
      <c r="AL442" s="36">
        <v>0</v>
      </c>
      <c r="AM442" s="36">
        <v>0</v>
      </c>
      <c r="AN442" s="36">
        <v>0</v>
      </c>
      <c r="AO442" s="36">
        <v>0</v>
      </c>
      <c r="AP442" s="36">
        <v>0</v>
      </c>
      <c r="AQ442" s="36">
        <v>0</v>
      </c>
      <c r="AR442" s="36">
        <v>0</v>
      </c>
      <c r="AS442" s="36">
        <v>0</v>
      </c>
      <c r="AT442" s="36">
        <v>0</v>
      </c>
      <c r="AU442" s="36">
        <v>0</v>
      </c>
      <c r="AV442" s="36">
        <v>0</v>
      </c>
      <c r="AW442" s="36">
        <v>0</v>
      </c>
      <c r="AX442" s="36">
        <v>0</v>
      </c>
      <c r="AY442" s="36">
        <v>0</v>
      </c>
      <c r="AZ442" s="36">
        <v>0</v>
      </c>
      <c r="BA442" s="36">
        <v>0</v>
      </c>
      <c r="BB442" s="36">
        <v>0</v>
      </c>
      <c r="BC442" s="28"/>
    </row>
    <row r="443" spans="1:87" s="17" customFormat="1" ht="15.75" customHeight="1" x14ac:dyDescent="0.25">
      <c r="A443" s="32" t="s">
        <v>139</v>
      </c>
      <c r="B443" s="33" t="s">
        <v>132</v>
      </c>
      <c r="C443" s="34" t="s">
        <v>43</v>
      </c>
      <c r="D443" s="34" t="s">
        <v>43</v>
      </c>
      <c r="E443" s="34" t="s">
        <v>43</v>
      </c>
      <c r="F443" s="34" t="s">
        <v>43</v>
      </c>
      <c r="G443" s="34" t="s">
        <v>43</v>
      </c>
      <c r="H443" s="34" t="s">
        <v>43</v>
      </c>
      <c r="I443" s="34" t="s">
        <v>43</v>
      </c>
      <c r="J443" s="34" t="s">
        <v>43</v>
      </c>
      <c r="K443" s="34" t="s">
        <v>43</v>
      </c>
      <c r="L443" s="34" t="s">
        <v>43</v>
      </c>
      <c r="M443" s="34" t="s">
        <v>43</v>
      </c>
      <c r="N443" s="34" t="s">
        <v>43</v>
      </c>
      <c r="O443" s="34" t="s">
        <v>43</v>
      </c>
      <c r="P443" s="34" t="s">
        <v>43</v>
      </c>
      <c r="Q443" s="34" t="s">
        <v>43</v>
      </c>
      <c r="R443" s="34" t="s">
        <v>43</v>
      </c>
      <c r="S443" s="34" t="s">
        <v>43</v>
      </c>
      <c r="T443" s="34" t="s">
        <v>43</v>
      </c>
      <c r="U443" s="34" t="s">
        <v>43</v>
      </c>
      <c r="V443" s="34" t="s">
        <v>43</v>
      </c>
      <c r="W443" s="34" t="s">
        <v>43</v>
      </c>
      <c r="X443" s="34" t="s">
        <v>43</v>
      </c>
      <c r="Y443" s="34" t="s">
        <v>43</v>
      </c>
      <c r="Z443" s="34" t="s">
        <v>43</v>
      </c>
      <c r="AA443" s="34" t="s">
        <v>43</v>
      </c>
      <c r="AB443" s="34" t="s">
        <v>43</v>
      </c>
      <c r="AD443" s="18"/>
      <c r="AE443" s="36" t="s">
        <v>43</v>
      </c>
      <c r="AF443" s="36" t="s">
        <v>43</v>
      </c>
      <c r="AG443" s="36" t="s">
        <v>43</v>
      </c>
      <c r="AH443" s="36" t="s">
        <v>43</v>
      </c>
      <c r="AI443" s="36" t="s">
        <v>43</v>
      </c>
      <c r="AJ443" s="36" t="s">
        <v>43</v>
      </c>
      <c r="AK443" s="36" t="s">
        <v>43</v>
      </c>
      <c r="AL443" s="36" t="s">
        <v>43</v>
      </c>
      <c r="AM443" s="36" t="s">
        <v>43</v>
      </c>
      <c r="AN443" s="36" t="s">
        <v>43</v>
      </c>
      <c r="AO443" s="36" t="s">
        <v>43</v>
      </c>
      <c r="AP443" s="36" t="s">
        <v>43</v>
      </c>
      <c r="AQ443" s="36" t="s">
        <v>43</v>
      </c>
      <c r="AR443" s="36" t="s">
        <v>43</v>
      </c>
      <c r="AS443" s="36" t="s">
        <v>43</v>
      </c>
      <c r="AT443" s="36" t="s">
        <v>43</v>
      </c>
      <c r="AU443" s="36" t="s">
        <v>43</v>
      </c>
      <c r="AV443" s="36" t="s">
        <v>43</v>
      </c>
      <c r="AW443" s="36" t="s">
        <v>43</v>
      </c>
      <c r="AX443" s="36" t="s">
        <v>43</v>
      </c>
      <c r="AY443" s="36" t="s">
        <v>43</v>
      </c>
      <c r="AZ443" s="36" t="s">
        <v>43</v>
      </c>
      <c r="BA443" s="36" t="s">
        <v>43</v>
      </c>
      <c r="BB443" s="36" t="s">
        <v>43</v>
      </c>
      <c r="BC443" s="28"/>
    </row>
    <row r="444" spans="1:87" ht="47.25" customHeight="1" x14ac:dyDescent="0.25">
      <c r="A444" s="87" t="s">
        <v>697</v>
      </c>
      <c r="B444" s="44" t="s">
        <v>698</v>
      </c>
      <c r="C444" s="39" t="s">
        <v>40</v>
      </c>
      <c r="D444" s="35">
        <v>0</v>
      </c>
      <c r="E444" s="35">
        <v>0</v>
      </c>
      <c r="F444" s="35">
        <v>0</v>
      </c>
      <c r="G444" s="35">
        <v>234.84200442257838</v>
      </c>
      <c r="H444" s="35">
        <v>0</v>
      </c>
      <c r="I444" s="35">
        <v>83.201865384401756</v>
      </c>
      <c r="J444" s="35">
        <v>243.07817714999999</v>
      </c>
      <c r="K444" s="35">
        <v>205.52403811133399</v>
      </c>
      <c r="L444" s="83">
        <v>274.21296189999998</v>
      </c>
      <c r="M444" s="35">
        <v>201.44851522064118</v>
      </c>
      <c r="N444" s="83">
        <v>202.09131058</v>
      </c>
      <c r="O444" s="35">
        <v>204.09163217938996</v>
      </c>
      <c r="P444" s="83">
        <v>198.72804526000004</v>
      </c>
      <c r="Q444" s="35">
        <v>264.47042422741015</v>
      </c>
      <c r="R444" s="83">
        <v>223.30980389000001</v>
      </c>
      <c r="S444" s="35">
        <v>219.85909704796723</v>
      </c>
      <c r="T444" s="83">
        <v>224.79999999000006</v>
      </c>
      <c r="U444" s="35">
        <v>177.767098891329</v>
      </c>
      <c r="V444" s="83">
        <v>224.96661355999998</v>
      </c>
      <c r="W444" s="35">
        <v>219.11634294707687</v>
      </c>
      <c r="X444" s="83">
        <v>224.80000000000004</v>
      </c>
      <c r="Y444" s="35">
        <v>216.85786864602412</v>
      </c>
      <c r="Z444" s="83">
        <v>224.80000001000002</v>
      </c>
      <c r="AA444" s="35">
        <f>H444+J444+K444+M444+O444+Q444+S444+U444+W444+Y444</f>
        <v>1952.2131944211724</v>
      </c>
      <c r="AB444" s="35">
        <f>H444+J444+L444+N444+P444+R444+T444+V444+X444+Z444</f>
        <v>2040.7869123400001</v>
      </c>
      <c r="AE444" s="36">
        <v>0</v>
      </c>
      <c r="AF444" s="36">
        <v>0</v>
      </c>
      <c r="AG444" s="36">
        <v>0</v>
      </c>
      <c r="AH444" s="36">
        <v>0</v>
      </c>
      <c r="AI444" s="36">
        <v>0</v>
      </c>
      <c r="AJ444" s="36">
        <v>0</v>
      </c>
      <c r="AK444" s="36">
        <v>0</v>
      </c>
      <c r="AL444" s="36">
        <v>0</v>
      </c>
      <c r="AM444" s="36">
        <v>0</v>
      </c>
      <c r="AN444" s="36">
        <v>0</v>
      </c>
      <c r="AO444" s="36">
        <v>0</v>
      </c>
      <c r="AP444" s="36">
        <v>0</v>
      </c>
      <c r="AQ444" s="36">
        <v>0</v>
      </c>
      <c r="AR444" s="36">
        <v>0</v>
      </c>
      <c r="AS444" s="36">
        <v>0</v>
      </c>
      <c r="AT444" s="36">
        <v>0</v>
      </c>
      <c r="AU444" s="36">
        <v>0</v>
      </c>
      <c r="AV444" s="36">
        <v>0</v>
      </c>
      <c r="AW444" s="36">
        <v>0</v>
      </c>
      <c r="AX444" s="36">
        <v>0</v>
      </c>
      <c r="AY444" s="36">
        <v>0</v>
      </c>
      <c r="AZ444" s="36">
        <v>0</v>
      </c>
      <c r="BA444" s="36">
        <v>0</v>
      </c>
      <c r="BB444" s="36">
        <v>0</v>
      </c>
      <c r="BC444" s="28"/>
    </row>
    <row r="445" spans="1:87" ht="15.75" customHeight="1" x14ac:dyDescent="0.25">
      <c r="A445" s="87" t="s">
        <v>142</v>
      </c>
      <c r="B445" s="43" t="s">
        <v>699</v>
      </c>
      <c r="C445" s="39" t="s">
        <v>40</v>
      </c>
      <c r="D445" s="35">
        <v>0</v>
      </c>
      <c r="E445" s="35">
        <v>0</v>
      </c>
      <c r="F445" s="35">
        <v>0</v>
      </c>
      <c r="G445" s="35">
        <v>0</v>
      </c>
      <c r="H445" s="35">
        <v>0</v>
      </c>
      <c r="I445" s="35">
        <v>0</v>
      </c>
      <c r="J445" s="35">
        <v>0</v>
      </c>
      <c r="K445" s="35">
        <v>0</v>
      </c>
      <c r="L445" s="83">
        <v>0</v>
      </c>
      <c r="M445" s="35">
        <v>0</v>
      </c>
      <c r="N445" s="83">
        <v>0</v>
      </c>
      <c r="O445" s="35">
        <v>0</v>
      </c>
      <c r="P445" s="83">
        <v>0</v>
      </c>
      <c r="Q445" s="35">
        <v>0</v>
      </c>
      <c r="R445" s="83">
        <v>0</v>
      </c>
      <c r="S445" s="35">
        <v>0</v>
      </c>
      <c r="T445" s="83">
        <v>0</v>
      </c>
      <c r="U445" s="35">
        <v>0</v>
      </c>
      <c r="V445" s="83">
        <v>0</v>
      </c>
      <c r="W445" s="35">
        <v>0</v>
      </c>
      <c r="X445" s="83">
        <v>0</v>
      </c>
      <c r="Y445" s="35">
        <v>0</v>
      </c>
      <c r="Z445" s="83">
        <v>0</v>
      </c>
      <c r="AA445" s="35">
        <f>H445+J445+K445+M445+O445+Q445+S445+U445+W445+Y445</f>
        <v>0</v>
      </c>
      <c r="AB445" s="35">
        <f>H445+J445+L445+N445+P445+R445+T445+V445+X445+Z445</f>
        <v>0</v>
      </c>
      <c r="AE445" s="36">
        <v>0</v>
      </c>
      <c r="AF445" s="36">
        <v>0</v>
      </c>
      <c r="AG445" s="36">
        <v>0</v>
      </c>
      <c r="AH445" s="36">
        <v>0</v>
      </c>
      <c r="AI445" s="36">
        <v>0</v>
      </c>
      <c r="AJ445" s="36">
        <v>0</v>
      </c>
      <c r="AK445" s="36">
        <v>0</v>
      </c>
      <c r="AL445" s="36">
        <v>0</v>
      </c>
      <c r="AM445" s="36">
        <v>0</v>
      </c>
      <c r="AN445" s="36">
        <v>0</v>
      </c>
      <c r="AO445" s="36">
        <v>0</v>
      </c>
      <c r="AP445" s="36">
        <v>0</v>
      </c>
      <c r="AQ445" s="36">
        <v>0</v>
      </c>
      <c r="AR445" s="36">
        <v>0</v>
      </c>
      <c r="AS445" s="36">
        <v>0</v>
      </c>
      <c r="AT445" s="36">
        <v>0</v>
      </c>
      <c r="AU445" s="36">
        <v>0</v>
      </c>
      <c r="AV445" s="36">
        <v>0</v>
      </c>
      <c r="AW445" s="36">
        <v>0</v>
      </c>
      <c r="AX445" s="36">
        <v>0</v>
      </c>
      <c r="AY445" s="36">
        <v>0</v>
      </c>
      <c r="AZ445" s="36">
        <v>0</v>
      </c>
      <c r="BA445" s="36">
        <v>0</v>
      </c>
      <c r="BB445" s="36">
        <v>0</v>
      </c>
      <c r="BC445" s="28"/>
    </row>
    <row r="446" spans="1:87" ht="31.5" customHeight="1" x14ac:dyDescent="0.25">
      <c r="A446" s="87" t="s">
        <v>143</v>
      </c>
      <c r="B446" s="43" t="s">
        <v>700</v>
      </c>
      <c r="C446" s="39" t="s">
        <v>40</v>
      </c>
      <c r="D446" s="35">
        <v>0</v>
      </c>
      <c r="E446" s="35">
        <v>0</v>
      </c>
      <c r="F446" s="35">
        <v>0</v>
      </c>
      <c r="G446" s="35">
        <v>160.05169567797842</v>
      </c>
      <c r="H446" s="35">
        <v>0</v>
      </c>
      <c r="I446" s="35">
        <v>32.513486549868247</v>
      </c>
      <c r="J446" s="35">
        <v>0</v>
      </c>
      <c r="K446" s="35">
        <v>0</v>
      </c>
      <c r="L446" s="83">
        <v>219.50282086000001</v>
      </c>
      <c r="M446" s="35">
        <v>0</v>
      </c>
      <c r="N446" s="83">
        <v>202.09131058</v>
      </c>
      <c r="O446" s="35">
        <v>0</v>
      </c>
      <c r="P446" s="83">
        <v>198.72804526000004</v>
      </c>
      <c r="Q446" s="35">
        <v>0</v>
      </c>
      <c r="R446" s="83">
        <v>223.30980389000001</v>
      </c>
      <c r="S446" s="35">
        <v>0</v>
      </c>
      <c r="T446" s="83">
        <v>224.79999999000006</v>
      </c>
      <c r="U446" s="35">
        <v>0</v>
      </c>
      <c r="V446" s="83">
        <v>224.96661355999998</v>
      </c>
      <c r="W446" s="35">
        <v>0</v>
      </c>
      <c r="X446" s="83">
        <v>224.80000000000004</v>
      </c>
      <c r="Y446" s="35">
        <v>0</v>
      </c>
      <c r="Z446" s="83">
        <v>224.80000001000002</v>
      </c>
      <c r="AA446" s="35">
        <f>H446+J446+K446+M446+O446+Q446+S446+U446+W446+Y446</f>
        <v>0</v>
      </c>
      <c r="AB446" s="35">
        <f>H446+J446+L446+N446+P446+R446+T446+V446+X446+Z446</f>
        <v>1742.9985941500001</v>
      </c>
      <c r="AE446" s="36">
        <v>0</v>
      </c>
      <c r="AF446" s="36">
        <v>0</v>
      </c>
      <c r="AG446" s="36">
        <v>0</v>
      </c>
      <c r="AH446" s="36">
        <v>0</v>
      </c>
      <c r="AI446" s="36">
        <v>0</v>
      </c>
      <c r="AJ446" s="36">
        <v>0</v>
      </c>
      <c r="AK446" s="36">
        <v>0</v>
      </c>
      <c r="AL446" s="36">
        <v>0</v>
      </c>
      <c r="AM446" s="36">
        <v>0</v>
      </c>
      <c r="AN446" s="36">
        <v>0</v>
      </c>
      <c r="AO446" s="36">
        <v>0</v>
      </c>
      <c r="AP446" s="36">
        <v>0</v>
      </c>
      <c r="AQ446" s="36">
        <v>0</v>
      </c>
      <c r="AR446" s="36">
        <v>0</v>
      </c>
      <c r="AS446" s="36">
        <v>0</v>
      </c>
      <c r="AT446" s="36">
        <v>0</v>
      </c>
      <c r="AU446" s="36">
        <v>0</v>
      </c>
      <c r="AV446" s="36">
        <v>0</v>
      </c>
      <c r="AW446" s="36">
        <v>0</v>
      </c>
      <c r="AX446" s="36">
        <v>0</v>
      </c>
      <c r="AY446" s="36">
        <v>0</v>
      </c>
      <c r="AZ446" s="36">
        <v>0</v>
      </c>
      <c r="BA446" s="36">
        <v>0</v>
      </c>
      <c r="BB446" s="36">
        <v>0</v>
      </c>
      <c r="BC446" s="28"/>
    </row>
    <row r="447" spans="1:87" ht="15.75" customHeight="1" x14ac:dyDescent="0.25">
      <c r="A447" s="87" t="s">
        <v>144</v>
      </c>
      <c r="B447" s="43" t="s">
        <v>701</v>
      </c>
      <c r="C447" s="39" t="s">
        <v>40</v>
      </c>
      <c r="D447" s="35">
        <v>0</v>
      </c>
      <c r="E447" s="35">
        <v>0</v>
      </c>
      <c r="F447" s="35">
        <v>0</v>
      </c>
      <c r="G447" s="35">
        <v>0</v>
      </c>
      <c r="H447" s="35">
        <v>0</v>
      </c>
      <c r="I447" s="35">
        <v>0</v>
      </c>
      <c r="J447" s="35">
        <v>0</v>
      </c>
      <c r="K447" s="35">
        <v>0</v>
      </c>
      <c r="L447" s="83">
        <v>0</v>
      </c>
      <c r="M447" s="35">
        <v>0</v>
      </c>
      <c r="N447" s="83">
        <v>0</v>
      </c>
      <c r="O447" s="35">
        <v>0</v>
      </c>
      <c r="P447" s="83">
        <v>0</v>
      </c>
      <c r="Q447" s="35">
        <v>0</v>
      </c>
      <c r="R447" s="83">
        <v>0</v>
      </c>
      <c r="S447" s="35">
        <v>0</v>
      </c>
      <c r="T447" s="83">
        <v>0</v>
      </c>
      <c r="U447" s="35">
        <v>0</v>
      </c>
      <c r="V447" s="83">
        <v>0</v>
      </c>
      <c r="W447" s="35">
        <v>0</v>
      </c>
      <c r="X447" s="83">
        <v>0</v>
      </c>
      <c r="Y447" s="35">
        <v>0</v>
      </c>
      <c r="Z447" s="83">
        <v>0</v>
      </c>
      <c r="AA447" s="35">
        <f>H447+J447+K447+M447+O447+Q447+S447+U447+W447+Y447</f>
        <v>0</v>
      </c>
      <c r="AB447" s="35">
        <f>H447+J447+L447+N447+P447+R447+T447+V447+X447+Z447</f>
        <v>0</v>
      </c>
      <c r="AE447" s="36">
        <v>0</v>
      </c>
      <c r="AF447" s="36">
        <v>0</v>
      </c>
      <c r="AG447" s="36">
        <v>0</v>
      </c>
      <c r="AH447" s="36">
        <v>0</v>
      </c>
      <c r="AI447" s="36">
        <v>0</v>
      </c>
      <c r="AJ447" s="36">
        <v>0</v>
      </c>
      <c r="AK447" s="36">
        <v>0</v>
      </c>
      <c r="AL447" s="36">
        <v>0</v>
      </c>
      <c r="AM447" s="36">
        <v>0</v>
      </c>
      <c r="AN447" s="36">
        <v>0</v>
      </c>
      <c r="AO447" s="36">
        <v>0</v>
      </c>
      <c r="AP447" s="36">
        <v>0</v>
      </c>
      <c r="AQ447" s="36">
        <v>0</v>
      </c>
      <c r="AR447" s="36">
        <v>0</v>
      </c>
      <c r="AS447" s="36">
        <v>0</v>
      </c>
      <c r="AT447" s="36">
        <v>0</v>
      </c>
      <c r="AU447" s="36">
        <v>0</v>
      </c>
      <c r="AV447" s="36">
        <v>0</v>
      </c>
      <c r="AW447" s="36">
        <v>0</v>
      </c>
      <c r="AX447" s="36">
        <v>0</v>
      </c>
      <c r="AY447" s="36">
        <v>0</v>
      </c>
      <c r="AZ447" s="36">
        <v>0</v>
      </c>
      <c r="BA447" s="36">
        <v>0</v>
      </c>
      <c r="BB447" s="36">
        <v>0</v>
      </c>
      <c r="BC447" s="28"/>
    </row>
    <row r="448" spans="1:87" ht="33" customHeight="1" x14ac:dyDescent="0.25">
      <c r="A448" s="87" t="s">
        <v>145</v>
      </c>
      <c r="B448" s="44" t="s">
        <v>702</v>
      </c>
      <c r="C448" s="34" t="s">
        <v>43</v>
      </c>
      <c r="D448" s="34" t="s">
        <v>43</v>
      </c>
      <c r="E448" s="34" t="s">
        <v>43</v>
      </c>
      <c r="F448" s="34" t="s">
        <v>43</v>
      </c>
      <c r="G448" s="34" t="s">
        <v>43</v>
      </c>
      <c r="H448" s="34" t="s">
        <v>43</v>
      </c>
      <c r="I448" s="34" t="s">
        <v>43</v>
      </c>
      <c r="J448" s="34" t="s">
        <v>43</v>
      </c>
      <c r="K448" s="34" t="s">
        <v>43</v>
      </c>
      <c r="L448" s="34" t="s">
        <v>43</v>
      </c>
      <c r="M448" s="34" t="s">
        <v>43</v>
      </c>
      <c r="N448" s="34" t="s">
        <v>43</v>
      </c>
      <c r="O448" s="34" t="s">
        <v>43</v>
      </c>
      <c r="P448" s="34" t="s">
        <v>43</v>
      </c>
      <c r="Q448" s="34" t="s">
        <v>43</v>
      </c>
      <c r="R448" s="34" t="s">
        <v>43</v>
      </c>
      <c r="S448" s="34" t="s">
        <v>43</v>
      </c>
      <c r="T448" s="34" t="s">
        <v>43</v>
      </c>
      <c r="U448" s="34" t="s">
        <v>43</v>
      </c>
      <c r="V448" s="34" t="s">
        <v>43</v>
      </c>
      <c r="W448" s="34" t="s">
        <v>43</v>
      </c>
      <c r="X448" s="34" t="s">
        <v>43</v>
      </c>
      <c r="Y448" s="34" t="s">
        <v>43</v>
      </c>
      <c r="Z448" s="34" t="s">
        <v>43</v>
      </c>
      <c r="AA448" s="34" t="s">
        <v>43</v>
      </c>
      <c r="AB448" s="34" t="s">
        <v>43</v>
      </c>
      <c r="AE448" s="36" t="s">
        <v>43</v>
      </c>
      <c r="AF448" s="36" t="s">
        <v>43</v>
      </c>
      <c r="AG448" s="36" t="s">
        <v>43</v>
      </c>
      <c r="AH448" s="36" t="s">
        <v>43</v>
      </c>
      <c r="AI448" s="36" t="s">
        <v>43</v>
      </c>
      <c r="AJ448" s="36" t="s">
        <v>43</v>
      </c>
      <c r="AK448" s="36" t="s">
        <v>43</v>
      </c>
      <c r="AL448" s="36" t="s">
        <v>43</v>
      </c>
      <c r="AM448" s="36" t="s">
        <v>43</v>
      </c>
      <c r="AN448" s="36" t="s">
        <v>43</v>
      </c>
      <c r="AO448" s="36" t="s">
        <v>43</v>
      </c>
      <c r="AP448" s="36" t="s">
        <v>43</v>
      </c>
      <c r="AQ448" s="36" t="s">
        <v>43</v>
      </c>
      <c r="AR448" s="36" t="s">
        <v>43</v>
      </c>
      <c r="AS448" s="36" t="s">
        <v>43</v>
      </c>
      <c r="AT448" s="36" t="s">
        <v>43</v>
      </c>
      <c r="AU448" s="36" t="s">
        <v>43</v>
      </c>
      <c r="AV448" s="36" t="s">
        <v>43</v>
      </c>
      <c r="AW448" s="36" t="s">
        <v>43</v>
      </c>
      <c r="AX448" s="36" t="s">
        <v>43</v>
      </c>
      <c r="AY448" s="36" t="s">
        <v>43</v>
      </c>
      <c r="AZ448" s="36" t="s">
        <v>43</v>
      </c>
      <c r="BA448" s="36" t="s">
        <v>43</v>
      </c>
      <c r="BB448" s="36" t="s">
        <v>43</v>
      </c>
      <c r="BC448" s="28"/>
    </row>
    <row r="449" spans="1:55" ht="15.75" customHeight="1" x14ac:dyDescent="0.25">
      <c r="A449" s="87" t="s">
        <v>703</v>
      </c>
      <c r="B449" s="43" t="s">
        <v>704</v>
      </c>
      <c r="C449" s="39" t="s">
        <v>40</v>
      </c>
      <c r="D449" s="35">
        <v>0</v>
      </c>
      <c r="E449" s="35">
        <v>438.98520000000002</v>
      </c>
      <c r="F449" s="35">
        <v>468.38679999999999</v>
      </c>
      <c r="G449" s="35">
        <v>494.80379999999997</v>
      </c>
      <c r="H449" s="35">
        <v>494.80379999999997</v>
      </c>
      <c r="I449" s="35">
        <v>0</v>
      </c>
      <c r="J449" s="35">
        <v>0</v>
      </c>
      <c r="K449" s="35">
        <v>0</v>
      </c>
      <c r="L449" s="34" t="s">
        <v>43</v>
      </c>
      <c r="M449" s="35">
        <v>0</v>
      </c>
      <c r="N449" s="34" t="s">
        <v>43</v>
      </c>
      <c r="O449" s="35">
        <v>0</v>
      </c>
      <c r="P449" s="34" t="s">
        <v>43</v>
      </c>
      <c r="Q449" s="35">
        <v>0</v>
      </c>
      <c r="R449" s="34" t="s">
        <v>43</v>
      </c>
      <c r="S449" s="35">
        <v>0</v>
      </c>
      <c r="T449" s="34" t="s">
        <v>43</v>
      </c>
      <c r="U449" s="35">
        <v>0</v>
      </c>
      <c r="V449" s="34" t="s">
        <v>43</v>
      </c>
      <c r="W449" s="35">
        <v>0</v>
      </c>
      <c r="X449" s="34" t="s">
        <v>43</v>
      </c>
      <c r="Y449" s="35">
        <v>0</v>
      </c>
      <c r="Z449" s="34" t="s">
        <v>43</v>
      </c>
      <c r="AA449" s="35">
        <f>H449+J449+K449+M449+O449+Q449+S449+U449+W449+Y449</f>
        <v>494.80379999999997</v>
      </c>
      <c r="AB449" s="34" t="s">
        <v>43</v>
      </c>
      <c r="AE449" s="36">
        <v>0</v>
      </c>
      <c r="AF449" s="36">
        <v>0</v>
      </c>
      <c r="AG449" s="36">
        <v>0</v>
      </c>
      <c r="AH449" s="36">
        <v>0</v>
      </c>
      <c r="AI449" s="36">
        <v>0</v>
      </c>
      <c r="AJ449" s="36">
        <v>0</v>
      </c>
      <c r="AK449" s="36">
        <v>0</v>
      </c>
      <c r="AL449" s="36">
        <v>0</v>
      </c>
      <c r="AM449" s="36" t="s">
        <v>43</v>
      </c>
      <c r="AN449" s="36">
        <v>0</v>
      </c>
      <c r="AO449" s="36" t="s">
        <v>43</v>
      </c>
      <c r="AP449" s="36">
        <v>0</v>
      </c>
      <c r="AQ449" s="36" t="s">
        <v>43</v>
      </c>
      <c r="AR449" s="36">
        <v>0</v>
      </c>
      <c r="AS449" s="36" t="s">
        <v>43</v>
      </c>
      <c r="AT449" s="36">
        <v>0</v>
      </c>
      <c r="AU449" s="36" t="s">
        <v>43</v>
      </c>
      <c r="AV449" s="36">
        <v>0</v>
      </c>
      <c r="AW449" s="36" t="s">
        <v>43</v>
      </c>
      <c r="AX449" s="36">
        <v>0</v>
      </c>
      <c r="AY449" s="36" t="s">
        <v>43</v>
      </c>
      <c r="AZ449" s="36">
        <v>0</v>
      </c>
      <c r="BA449" s="36" t="s">
        <v>43</v>
      </c>
      <c r="BB449" s="36">
        <v>0</v>
      </c>
      <c r="BC449" s="28"/>
    </row>
    <row r="450" spans="1:55" ht="15.75" customHeight="1" x14ac:dyDescent="0.25">
      <c r="A450" s="87" t="s">
        <v>705</v>
      </c>
      <c r="B450" s="43" t="s">
        <v>706</v>
      </c>
      <c r="C450" s="39" t="s">
        <v>40</v>
      </c>
      <c r="D450" s="35">
        <v>0</v>
      </c>
      <c r="E450" s="35">
        <v>1040.2203</v>
      </c>
      <c r="F450" s="35">
        <v>1104.5701000000001</v>
      </c>
      <c r="G450" s="35">
        <v>1158.6928</v>
      </c>
      <c r="H450" s="35">
        <v>1158.6928</v>
      </c>
      <c r="I450" s="35">
        <v>0</v>
      </c>
      <c r="J450" s="35">
        <v>0</v>
      </c>
      <c r="K450" s="35">
        <v>0</v>
      </c>
      <c r="L450" s="34" t="s">
        <v>43</v>
      </c>
      <c r="M450" s="35">
        <v>0</v>
      </c>
      <c r="N450" s="34" t="s">
        <v>43</v>
      </c>
      <c r="O450" s="35">
        <v>0</v>
      </c>
      <c r="P450" s="34" t="s">
        <v>43</v>
      </c>
      <c r="Q450" s="35">
        <v>0</v>
      </c>
      <c r="R450" s="34" t="s">
        <v>43</v>
      </c>
      <c r="S450" s="35">
        <v>0</v>
      </c>
      <c r="T450" s="34" t="s">
        <v>43</v>
      </c>
      <c r="U450" s="35">
        <v>0</v>
      </c>
      <c r="V450" s="34" t="s">
        <v>43</v>
      </c>
      <c r="W450" s="35">
        <v>0</v>
      </c>
      <c r="X450" s="34" t="s">
        <v>43</v>
      </c>
      <c r="Y450" s="35">
        <v>0</v>
      </c>
      <c r="Z450" s="34" t="s">
        <v>43</v>
      </c>
      <c r="AA450" s="35">
        <f>H450+J450+K450+M450+O450+Q450+S450+U450+W450+Y450</f>
        <v>1158.6928</v>
      </c>
      <c r="AB450" s="34" t="s">
        <v>43</v>
      </c>
      <c r="AE450" s="36">
        <v>0</v>
      </c>
      <c r="AF450" s="36">
        <v>0</v>
      </c>
      <c r="AG450" s="36">
        <v>0</v>
      </c>
      <c r="AH450" s="36">
        <v>0</v>
      </c>
      <c r="AI450" s="36">
        <v>0</v>
      </c>
      <c r="AJ450" s="36">
        <v>0</v>
      </c>
      <c r="AK450" s="36">
        <v>0</v>
      </c>
      <c r="AL450" s="36">
        <v>0</v>
      </c>
      <c r="AM450" s="36" t="s">
        <v>43</v>
      </c>
      <c r="AN450" s="36">
        <v>0</v>
      </c>
      <c r="AO450" s="36" t="s">
        <v>43</v>
      </c>
      <c r="AP450" s="36">
        <v>0</v>
      </c>
      <c r="AQ450" s="36" t="s">
        <v>43</v>
      </c>
      <c r="AR450" s="36">
        <v>0</v>
      </c>
      <c r="AS450" s="36" t="s">
        <v>43</v>
      </c>
      <c r="AT450" s="36">
        <v>0</v>
      </c>
      <c r="AU450" s="36" t="s">
        <v>43</v>
      </c>
      <c r="AV450" s="36">
        <v>0</v>
      </c>
      <c r="AW450" s="36" t="s">
        <v>43</v>
      </c>
      <c r="AX450" s="36">
        <v>0</v>
      </c>
      <c r="AY450" s="36" t="s">
        <v>43</v>
      </c>
      <c r="AZ450" s="36">
        <v>0</v>
      </c>
      <c r="BA450" s="36" t="s">
        <v>43</v>
      </c>
      <c r="BB450" s="36">
        <v>0</v>
      </c>
      <c r="BC450" s="28"/>
    </row>
    <row r="451" spans="1:55" ht="15.75" customHeight="1" x14ac:dyDescent="0.25">
      <c r="A451" s="87" t="s">
        <v>707</v>
      </c>
      <c r="B451" s="43" t="s">
        <v>708</v>
      </c>
      <c r="C451" s="39" t="s">
        <v>40</v>
      </c>
      <c r="D451" s="35">
        <v>0</v>
      </c>
      <c r="E451" s="35">
        <v>0</v>
      </c>
      <c r="F451" s="35">
        <v>0</v>
      </c>
      <c r="G451" s="35">
        <v>0</v>
      </c>
      <c r="H451" s="35">
        <v>0</v>
      </c>
      <c r="I451" s="35">
        <v>0</v>
      </c>
      <c r="J451" s="35">
        <v>0</v>
      </c>
      <c r="K451" s="35">
        <v>0</v>
      </c>
      <c r="L451" s="34" t="s">
        <v>43</v>
      </c>
      <c r="M451" s="35">
        <v>0</v>
      </c>
      <c r="N451" s="34" t="s">
        <v>43</v>
      </c>
      <c r="O451" s="35">
        <v>0</v>
      </c>
      <c r="P451" s="34" t="s">
        <v>43</v>
      </c>
      <c r="Q451" s="35">
        <v>0</v>
      </c>
      <c r="R451" s="34" t="s">
        <v>43</v>
      </c>
      <c r="S451" s="35">
        <v>0</v>
      </c>
      <c r="T451" s="34" t="s">
        <v>43</v>
      </c>
      <c r="U451" s="35">
        <v>0</v>
      </c>
      <c r="V451" s="34" t="s">
        <v>43</v>
      </c>
      <c r="W451" s="35">
        <v>0</v>
      </c>
      <c r="X451" s="34" t="s">
        <v>43</v>
      </c>
      <c r="Y451" s="35">
        <v>0</v>
      </c>
      <c r="Z451" s="34" t="s">
        <v>43</v>
      </c>
      <c r="AA451" s="35">
        <f>H451+J451+K451+M451+O451+Q451+S451+U451+W451+Y451</f>
        <v>0</v>
      </c>
      <c r="AB451" s="34" t="s">
        <v>43</v>
      </c>
      <c r="AE451" s="36">
        <v>0</v>
      </c>
      <c r="AF451" s="36">
        <v>0</v>
      </c>
      <c r="AG451" s="36">
        <v>0</v>
      </c>
      <c r="AH451" s="36">
        <v>0</v>
      </c>
      <c r="AI451" s="36">
        <v>0</v>
      </c>
      <c r="AJ451" s="36">
        <v>0</v>
      </c>
      <c r="AK451" s="36">
        <v>0</v>
      </c>
      <c r="AL451" s="36">
        <v>0</v>
      </c>
      <c r="AM451" s="36" t="s">
        <v>43</v>
      </c>
      <c r="AN451" s="36">
        <v>0</v>
      </c>
      <c r="AO451" s="36" t="s">
        <v>43</v>
      </c>
      <c r="AP451" s="36">
        <v>0</v>
      </c>
      <c r="AQ451" s="36" t="s">
        <v>43</v>
      </c>
      <c r="AR451" s="36">
        <v>0</v>
      </c>
      <c r="AS451" s="36" t="s">
        <v>43</v>
      </c>
      <c r="AT451" s="36">
        <v>0</v>
      </c>
      <c r="AU451" s="36" t="s">
        <v>43</v>
      </c>
      <c r="AV451" s="36">
        <v>0</v>
      </c>
      <c r="AW451" s="36" t="s">
        <v>43</v>
      </c>
      <c r="AX451" s="36">
        <v>0</v>
      </c>
      <c r="AY451" s="36" t="s">
        <v>43</v>
      </c>
      <c r="AZ451" s="36">
        <v>0</v>
      </c>
      <c r="BA451" s="36" t="s">
        <v>43</v>
      </c>
      <c r="BB451" s="36">
        <v>0</v>
      </c>
      <c r="BC451" s="28"/>
    </row>
    <row r="452" spans="1:55" ht="15.75" customHeight="1" x14ac:dyDescent="0.25"/>
    <row r="453" spans="1:55" ht="15.75" customHeight="1" x14ac:dyDescent="0.25"/>
    <row r="454" spans="1:55" ht="15.75" customHeight="1" x14ac:dyDescent="0.25">
      <c r="A454" s="88" t="s">
        <v>709</v>
      </c>
    </row>
    <row r="455" spans="1:55" ht="15.75" customHeight="1" x14ac:dyDescent="0.25">
      <c r="A455" s="99" t="s">
        <v>710</v>
      </c>
      <c r="B455" s="99"/>
      <c r="C455" s="99"/>
      <c r="D455" s="99"/>
      <c r="E455" s="99"/>
      <c r="F455" s="99"/>
      <c r="G455" s="99"/>
      <c r="H455" s="99"/>
      <c r="I455" s="99"/>
      <c r="J455" s="99"/>
      <c r="K455" s="99"/>
      <c r="L455" s="99"/>
      <c r="M455" s="99"/>
      <c r="N455" s="99"/>
      <c r="O455" s="99"/>
      <c r="P455" s="99"/>
      <c r="Q455" s="99"/>
      <c r="R455" s="99"/>
      <c r="S455" s="99"/>
      <c r="T455" s="99"/>
      <c r="U455" s="99"/>
      <c r="V455" s="99"/>
      <c r="W455" s="99"/>
      <c r="X455" s="99"/>
      <c r="Y455" s="99"/>
      <c r="Z455" s="99"/>
      <c r="AA455" s="99"/>
      <c r="AB455" s="99"/>
    </row>
    <row r="456" spans="1:55" ht="15.75" customHeight="1" x14ac:dyDescent="0.25">
      <c r="A456" s="99" t="s">
        <v>711</v>
      </c>
      <c r="B456" s="99"/>
      <c r="C456" s="99"/>
      <c r="D456" s="99"/>
      <c r="E456" s="99"/>
      <c r="F456" s="99"/>
      <c r="G456" s="99"/>
      <c r="H456" s="99"/>
      <c r="I456" s="99"/>
      <c r="J456" s="99"/>
      <c r="K456" s="99"/>
      <c r="L456" s="99"/>
      <c r="M456" s="99"/>
      <c r="N456" s="99"/>
      <c r="O456" s="99"/>
      <c r="P456" s="99"/>
      <c r="Q456" s="99"/>
      <c r="R456" s="99"/>
      <c r="S456" s="99"/>
      <c r="T456" s="99"/>
      <c r="U456" s="99"/>
      <c r="V456" s="99"/>
      <c r="W456" s="99"/>
      <c r="X456" s="99"/>
      <c r="Y456" s="99"/>
      <c r="Z456" s="99"/>
      <c r="AA456" s="99"/>
      <c r="AB456" s="99"/>
    </row>
    <row r="457" spans="1:55" ht="15.75" customHeight="1" x14ac:dyDescent="0.25">
      <c r="A457" s="99" t="s">
        <v>712</v>
      </c>
      <c r="B457" s="99"/>
      <c r="C457" s="99"/>
      <c r="D457" s="99"/>
      <c r="E457" s="99"/>
      <c r="F457" s="99"/>
      <c r="G457" s="99"/>
      <c r="H457" s="99"/>
      <c r="I457" s="99"/>
      <c r="J457" s="99"/>
      <c r="K457" s="99"/>
      <c r="L457" s="99"/>
      <c r="M457" s="99"/>
      <c r="N457" s="99"/>
      <c r="O457" s="99"/>
      <c r="P457" s="99"/>
      <c r="Q457" s="99"/>
      <c r="R457" s="99"/>
      <c r="S457" s="99"/>
      <c r="T457" s="99"/>
      <c r="U457" s="99"/>
      <c r="V457" s="99"/>
      <c r="W457" s="99"/>
      <c r="X457" s="99"/>
      <c r="Y457" s="99"/>
      <c r="Z457" s="99"/>
      <c r="AA457" s="99"/>
      <c r="AB457" s="99"/>
    </row>
    <row r="458" spans="1:55" ht="15.75" customHeight="1" x14ac:dyDescent="0.25">
      <c r="A458" s="89" t="s">
        <v>713</v>
      </c>
    </row>
    <row r="459" spans="1:55" ht="54" customHeight="1" x14ac:dyDescent="0.25">
      <c r="A459" s="100" t="s">
        <v>714</v>
      </c>
      <c r="B459" s="100"/>
      <c r="C459" s="100"/>
      <c r="D459" s="100"/>
      <c r="E459" s="100"/>
      <c r="F459" s="100"/>
      <c r="G459" s="100"/>
      <c r="H459" s="100"/>
      <c r="I459" s="100"/>
      <c r="J459" s="100"/>
      <c r="K459" s="100"/>
      <c r="L459" s="100"/>
      <c r="M459" s="100"/>
      <c r="N459" s="100"/>
      <c r="O459" s="100"/>
      <c r="P459" s="100"/>
      <c r="Q459" s="100"/>
      <c r="R459" s="100"/>
      <c r="S459" s="100"/>
      <c r="T459" s="100"/>
      <c r="U459" s="100"/>
      <c r="V459" s="100"/>
      <c r="W459" s="100"/>
      <c r="X459" s="100"/>
      <c r="Y459" s="100"/>
      <c r="Z459" s="100"/>
      <c r="AA459" s="100"/>
      <c r="AB459" s="100"/>
    </row>
    <row r="461" spans="1:55" x14ac:dyDescent="0.25">
      <c r="D461" s="90">
        <f>D38-D53-D62-D68-D69-D70-D73</f>
        <v>0</v>
      </c>
      <c r="E461" s="90">
        <f t="shared" ref="E461:AB461" si="384">E38-E53-E62-E68-E69-E70-E73</f>
        <v>0</v>
      </c>
      <c r="F461" s="90">
        <f t="shared" si="384"/>
        <v>0</v>
      </c>
      <c r="G461" s="90">
        <f t="shared" si="384"/>
        <v>-1.0800249583553523E-12</v>
      </c>
      <c r="H461" s="90">
        <f t="shared" si="384"/>
        <v>0</v>
      </c>
      <c r="I461" s="90">
        <f t="shared" si="384"/>
        <v>-9.0949470177292824E-13</v>
      </c>
      <c r="J461" s="90">
        <f t="shared" si="384"/>
        <v>0</v>
      </c>
      <c r="K461" s="90">
        <f t="shared" si="384"/>
        <v>0</v>
      </c>
      <c r="L461" s="90">
        <f t="shared" si="384"/>
        <v>0</v>
      </c>
      <c r="M461" s="90">
        <f t="shared" si="384"/>
        <v>0</v>
      </c>
      <c r="N461" s="90">
        <f t="shared" si="384"/>
        <v>-9.0949470177292824E-13</v>
      </c>
      <c r="O461" s="90">
        <f t="shared" si="384"/>
        <v>0</v>
      </c>
      <c r="P461" s="90">
        <f t="shared" si="384"/>
        <v>0</v>
      </c>
      <c r="Q461" s="90">
        <f t="shared" si="384"/>
        <v>0</v>
      </c>
      <c r="R461" s="90">
        <f t="shared" si="384"/>
        <v>1.8189894035458565E-12</v>
      </c>
      <c r="S461" s="90">
        <f t="shared" si="384"/>
        <v>0</v>
      </c>
      <c r="T461" s="90">
        <f t="shared" si="384"/>
        <v>0</v>
      </c>
      <c r="U461" s="90">
        <f t="shared" si="384"/>
        <v>0</v>
      </c>
      <c r="V461" s="90">
        <f t="shared" si="384"/>
        <v>0</v>
      </c>
      <c r="W461" s="90">
        <f t="shared" si="384"/>
        <v>0</v>
      </c>
      <c r="X461" s="90">
        <f t="shared" si="384"/>
        <v>0</v>
      </c>
      <c r="Y461" s="90">
        <f t="shared" si="384"/>
        <v>0</v>
      </c>
      <c r="Z461" s="90">
        <f t="shared" si="384"/>
        <v>0</v>
      </c>
      <c r="AA461" s="90">
        <f t="shared" si="384"/>
        <v>0</v>
      </c>
      <c r="AB461" s="90">
        <f t="shared" si="384"/>
        <v>-1.2732925824820995E-11</v>
      </c>
    </row>
    <row r="462" spans="1:55" x14ac:dyDescent="0.25">
      <c r="D462" s="90">
        <f>D23-D38+D96-D124-D139</f>
        <v>1.1748992601923192E-5</v>
      </c>
      <c r="E462" s="90">
        <f t="shared" ref="E462:AB462" si="385">E23-E38+E96-E124-E139</f>
        <v>1.0094066396959533E-5</v>
      </c>
      <c r="F462" s="90">
        <f t="shared" si="385"/>
        <v>-5.2814367563769338E-6</v>
      </c>
      <c r="G462" s="90">
        <f t="shared" si="385"/>
        <v>4.6903011943300044E-4</v>
      </c>
      <c r="H462" s="90">
        <f t="shared" si="385"/>
        <v>1.7567139650509489E-5</v>
      </c>
      <c r="I462" s="90">
        <f t="shared" si="385"/>
        <v>-1.0883950096740591E-7</v>
      </c>
      <c r="J462" s="90">
        <f t="shared" si="385"/>
        <v>-3.9999998534767656E-5</v>
      </c>
      <c r="K462" s="90">
        <f t="shared" si="385"/>
        <v>1.7053025658242404E-12</v>
      </c>
      <c r="L462" s="90">
        <f t="shared" si="385"/>
        <v>1.8474111129762605E-13</v>
      </c>
      <c r="M462" s="90">
        <f t="shared" si="385"/>
        <v>2.9558577807620168E-12</v>
      </c>
      <c r="N462" s="90">
        <f t="shared" si="385"/>
        <v>6.2527760746888816E-13</v>
      </c>
      <c r="O462" s="90">
        <f t="shared" si="385"/>
        <v>-1.2363443602225743E-12</v>
      </c>
      <c r="P462" s="90">
        <f t="shared" si="385"/>
        <v>1.8474111129762605E-13</v>
      </c>
      <c r="Q462" s="90">
        <f t="shared" si="385"/>
        <v>-9.5212726591853425E-13</v>
      </c>
      <c r="R462" s="90">
        <f t="shared" si="385"/>
        <v>7.815970093361102E-13</v>
      </c>
      <c r="S462" s="90">
        <f t="shared" si="385"/>
        <v>2.4442670110147446E-12</v>
      </c>
      <c r="T462" s="90">
        <f t="shared" si="385"/>
        <v>5.4001247917767614E-13</v>
      </c>
      <c r="U462" s="90">
        <f t="shared" si="385"/>
        <v>-9.9475983006414026E-13</v>
      </c>
      <c r="V462" s="90">
        <f t="shared" si="385"/>
        <v>-1.0800249583553523E-12</v>
      </c>
      <c r="W462" s="90">
        <f t="shared" si="385"/>
        <v>0</v>
      </c>
      <c r="X462" s="90">
        <f t="shared" si="385"/>
        <v>2.5579538487363607E-13</v>
      </c>
      <c r="Y462" s="90">
        <f t="shared" si="385"/>
        <v>9.0949470177292824E-13</v>
      </c>
      <c r="Z462" s="90">
        <f t="shared" si="385"/>
        <v>0</v>
      </c>
      <c r="AA462" s="90">
        <f t="shared" si="385"/>
        <v>-2.2432855530496454E-5</v>
      </c>
      <c r="AB462" s="90">
        <f t="shared" si="385"/>
        <v>-2.243285371150705E-5</v>
      </c>
    </row>
    <row r="463" spans="1:55" x14ac:dyDescent="0.25">
      <c r="D463" s="90"/>
      <c r="E463" s="90"/>
      <c r="F463" s="90"/>
      <c r="G463" s="90"/>
      <c r="H463" s="90"/>
      <c r="I463" s="90"/>
      <c r="J463" s="90"/>
      <c r="K463" s="90"/>
      <c r="L463" s="90"/>
      <c r="M463" s="90"/>
      <c r="N463" s="90"/>
      <c r="O463" s="90"/>
      <c r="P463" s="90"/>
      <c r="Q463" s="90"/>
      <c r="R463" s="90"/>
      <c r="S463" s="90"/>
      <c r="T463" s="90"/>
      <c r="U463" s="90"/>
      <c r="V463" s="90"/>
      <c r="W463" s="90"/>
      <c r="X463" s="90"/>
      <c r="Y463" s="90"/>
      <c r="Z463" s="90"/>
      <c r="AA463" s="90"/>
      <c r="AB463" s="90"/>
    </row>
    <row r="465" spans="1:28" x14ac:dyDescent="0.25">
      <c r="D465" s="90">
        <f>D139-D154</f>
        <v>0</v>
      </c>
      <c r="E465" s="90">
        <f t="shared" ref="E465:AB465" si="386">E139-E154</f>
        <v>-377.69343030807579</v>
      </c>
      <c r="F465" s="90">
        <f t="shared" si="386"/>
        <v>0</v>
      </c>
      <c r="G465" s="90">
        <f t="shared" si="386"/>
        <v>0</v>
      </c>
      <c r="H465" s="90">
        <f t="shared" si="386"/>
        <v>0</v>
      </c>
      <c r="I465" s="90">
        <f t="shared" si="386"/>
        <v>0</v>
      </c>
      <c r="J465" s="90">
        <f t="shared" si="386"/>
        <v>0</v>
      </c>
      <c r="K465" s="90">
        <f t="shared" si="386"/>
        <v>0</v>
      </c>
      <c r="L465" s="90">
        <f t="shared" si="386"/>
        <v>2.7142732506035827E-12</v>
      </c>
      <c r="M465" s="90">
        <f t="shared" si="386"/>
        <v>0</v>
      </c>
      <c r="N465" s="90">
        <f t="shared" si="386"/>
        <v>0</v>
      </c>
      <c r="O465" s="90">
        <f t="shared" si="386"/>
        <v>0</v>
      </c>
      <c r="P465" s="90">
        <f t="shared" si="386"/>
        <v>-66.549836689881658</v>
      </c>
      <c r="Q465" s="90">
        <f t="shared" si="386"/>
        <v>0</v>
      </c>
      <c r="R465" s="90">
        <f t="shared" si="386"/>
        <v>-44.383982239545972</v>
      </c>
      <c r="S465" s="90">
        <f t="shared" si="386"/>
        <v>0</v>
      </c>
      <c r="T465" s="90">
        <f t="shared" si="386"/>
        <v>0</v>
      </c>
      <c r="U465" s="90">
        <f t="shared" si="386"/>
        <v>0</v>
      </c>
      <c r="V465" s="90">
        <f t="shared" si="386"/>
        <v>0</v>
      </c>
      <c r="W465" s="90">
        <f t="shared" si="386"/>
        <v>0</v>
      </c>
      <c r="X465" s="90">
        <f t="shared" si="386"/>
        <v>0</v>
      </c>
      <c r="Y465" s="90">
        <f t="shared" si="386"/>
        <v>0</v>
      </c>
      <c r="Z465" s="90">
        <f t="shared" si="386"/>
        <v>0</v>
      </c>
      <c r="AA465" s="90">
        <f t="shared" si="386"/>
        <v>0</v>
      </c>
      <c r="AB465" s="90">
        <f t="shared" si="386"/>
        <v>-110.93381892942489</v>
      </c>
    </row>
    <row r="467" spans="1:28" x14ac:dyDescent="0.25">
      <c r="D467" s="91">
        <f>D210-D373</f>
        <v>3.6606198698000298</v>
      </c>
      <c r="E467" s="91">
        <f t="shared" ref="E467:AB467" si="387">E210-E373</f>
        <v>3.4590204000000995</v>
      </c>
      <c r="F467" s="91">
        <f t="shared" si="387"/>
        <v>4.6663490690399385</v>
      </c>
      <c r="G467" s="91">
        <f t="shared" si="387"/>
        <v>-9.9999999997635314E-4</v>
      </c>
      <c r="H467" s="91">
        <f t="shared" si="387"/>
        <v>-7.5942720059174462E-5</v>
      </c>
      <c r="I467" s="91">
        <f t="shared" si="387"/>
        <v>4.8703441279940307E-10</v>
      </c>
      <c r="J467" s="91">
        <f t="shared" si="387"/>
        <v>1.402324983246217E-5</v>
      </c>
      <c r="K467" s="91">
        <f t="shared" si="387"/>
        <v>0</v>
      </c>
      <c r="L467" s="91">
        <f t="shared" si="387"/>
        <v>0</v>
      </c>
      <c r="M467" s="91">
        <f t="shared" si="387"/>
        <v>-1.0686562745831907E-10</v>
      </c>
      <c r="N467" s="91">
        <f t="shared" si="387"/>
        <v>0</v>
      </c>
      <c r="O467" s="91">
        <f t="shared" si="387"/>
        <v>-1.6848389350343496E-10</v>
      </c>
      <c r="P467" s="91">
        <f t="shared" si="387"/>
        <v>2.0451125237741508E-9</v>
      </c>
      <c r="Q467" s="91">
        <f t="shared" si="387"/>
        <v>-2.2191670723259449E-10</v>
      </c>
      <c r="R467" s="91">
        <f t="shared" si="387"/>
        <v>3.446984919719398E-10</v>
      </c>
      <c r="S467" s="91">
        <f t="shared" si="387"/>
        <v>7.4069248512387276E-9</v>
      </c>
      <c r="T467" s="91">
        <f t="shared" si="387"/>
        <v>-3.4526692616054788E-9</v>
      </c>
      <c r="U467" s="91">
        <f t="shared" si="387"/>
        <v>7.4069248512387276E-9</v>
      </c>
      <c r="V467" s="91">
        <f t="shared" si="387"/>
        <v>-3.5067841963609681E-9</v>
      </c>
      <c r="W467" s="91">
        <f t="shared" si="387"/>
        <v>7.4071522249141708E-9</v>
      </c>
      <c r="X467" s="91">
        <f t="shared" si="387"/>
        <v>-2.2266704036155716E-9</v>
      </c>
      <c r="Y467" s="91">
        <f t="shared" si="387"/>
        <v>7.4071522249141708E-9</v>
      </c>
      <c r="Z467" s="91">
        <f t="shared" si="387"/>
        <v>-9.4701135822106153E-10</v>
      </c>
      <c r="AA467" s="91">
        <f t="shared" si="387"/>
        <v>-6.1890339566161856E-5</v>
      </c>
      <c r="AB467" s="91">
        <f t="shared" si="387"/>
        <v>-6.1927214119350538E-5</v>
      </c>
    </row>
    <row r="469" spans="1:28" x14ac:dyDescent="0.25">
      <c r="A469" s="1" t="s">
        <v>261</v>
      </c>
      <c r="B469" s="2" t="s">
        <v>262</v>
      </c>
      <c r="C469" s="3" t="s">
        <v>40</v>
      </c>
      <c r="D469" s="92">
        <v>6046.0320756600004</v>
      </c>
      <c r="E469" s="92">
        <v>6356.6889357199998</v>
      </c>
      <c r="F469" s="93">
        <v>9037.623229116798</v>
      </c>
      <c r="G469" s="93">
        <v>8053.3246376817015</v>
      </c>
      <c r="H469" s="94">
        <v>8747.4355871170774</v>
      </c>
      <c r="I469" s="95">
        <v>8294.7286974311392</v>
      </c>
      <c r="J469" s="94">
        <v>9470.9212009659423</v>
      </c>
      <c r="K469" s="95">
        <v>8829.973790675991</v>
      </c>
      <c r="L469" s="94">
        <v>17866.968998365068</v>
      </c>
      <c r="M469" s="95">
        <v>8765.4157738690647</v>
      </c>
      <c r="N469" s="94">
        <v>9328.1458657813018</v>
      </c>
      <c r="O469" s="95">
        <v>8715.4691077761618</v>
      </c>
      <c r="P469" s="94">
        <v>8309.8664592758505</v>
      </c>
      <c r="Q469" s="95">
        <v>8906.4394671161263</v>
      </c>
      <c r="R469" s="94">
        <v>8610.9223323714377</v>
      </c>
      <c r="S469" s="95">
        <v>9142.2047276810408</v>
      </c>
      <c r="T469" s="94">
        <v>8869.7758167743505</v>
      </c>
      <c r="U469" s="95">
        <v>9416.7193379373075</v>
      </c>
      <c r="V469" s="94">
        <v>9200.7515421135267</v>
      </c>
      <c r="W469" s="95">
        <v>9699.495145771265</v>
      </c>
      <c r="X469" s="94">
        <v>9476.7206190279212</v>
      </c>
      <c r="Y469" s="95">
        <v>9990.7542278402416</v>
      </c>
      <c r="Z469" s="94">
        <v>9765.9701945582256</v>
      </c>
      <c r="AA469" s="96">
        <v>91684.828366750211</v>
      </c>
      <c r="AB469" s="96">
        <v>99647.478616350709</v>
      </c>
    </row>
    <row r="470" spans="1:28" x14ac:dyDescent="0.25">
      <c r="B470" s="2" t="s">
        <v>715</v>
      </c>
      <c r="D470" s="97">
        <f>D469-D167</f>
        <v>0</v>
      </c>
      <c r="E470" s="97">
        <f t="shared" ref="E470:AB470" si="388">E469-E167</f>
        <v>0</v>
      </c>
      <c r="F470" s="97">
        <f t="shared" si="388"/>
        <v>0</v>
      </c>
      <c r="G470" s="97">
        <f t="shared" si="388"/>
        <v>0</v>
      </c>
      <c r="H470" s="97">
        <f t="shared" si="388"/>
        <v>0</v>
      </c>
      <c r="I470" s="97">
        <f t="shared" si="388"/>
        <v>0</v>
      </c>
      <c r="J470" s="97">
        <f t="shared" si="388"/>
        <v>0</v>
      </c>
      <c r="K470" s="97">
        <f t="shared" si="388"/>
        <v>0</v>
      </c>
      <c r="L470" s="97">
        <f t="shared" si="388"/>
        <v>0</v>
      </c>
      <c r="M470" s="97">
        <f t="shared" si="388"/>
        <v>0</v>
      </c>
      <c r="N470" s="97">
        <f t="shared" si="388"/>
        <v>0</v>
      </c>
      <c r="O470" s="97">
        <f t="shared" si="388"/>
        <v>0</v>
      </c>
      <c r="P470" s="97">
        <f t="shared" si="388"/>
        <v>0</v>
      </c>
      <c r="Q470" s="97">
        <f t="shared" si="388"/>
        <v>0</v>
      </c>
      <c r="R470" s="97">
        <f t="shared" si="388"/>
        <v>0</v>
      </c>
      <c r="S470" s="97">
        <f t="shared" si="388"/>
        <v>0</v>
      </c>
      <c r="T470" s="97">
        <f t="shared" si="388"/>
        <v>0</v>
      </c>
      <c r="U470" s="97">
        <f t="shared" si="388"/>
        <v>0</v>
      </c>
      <c r="V470" s="97">
        <f t="shared" si="388"/>
        <v>0</v>
      </c>
      <c r="W470" s="97">
        <f t="shared" si="388"/>
        <v>0</v>
      </c>
      <c r="X470" s="97">
        <f t="shared" si="388"/>
        <v>0</v>
      </c>
      <c r="Y470" s="97">
        <f t="shared" si="388"/>
        <v>0</v>
      </c>
      <c r="Z470" s="97">
        <f t="shared" si="388"/>
        <v>0</v>
      </c>
      <c r="AA470" s="97">
        <f t="shared" si="388"/>
        <v>0</v>
      </c>
      <c r="AB470" s="97">
        <f t="shared" si="388"/>
        <v>0</v>
      </c>
    </row>
    <row r="471" spans="1:28" x14ac:dyDescent="0.25">
      <c r="A471" s="37" t="s">
        <v>415</v>
      </c>
      <c r="B471" s="44" t="s">
        <v>416</v>
      </c>
      <c r="C471" s="39" t="s">
        <v>40</v>
      </c>
      <c r="D471" s="92">
        <v>2709.9619467294001</v>
      </c>
      <c r="E471" s="92">
        <v>3553.8065826974012</v>
      </c>
      <c r="F471" s="93">
        <v>2827.7517320000002</v>
      </c>
      <c r="G471" s="93">
        <v>3220.3332845421105</v>
      </c>
      <c r="H471" s="94">
        <v>2465.6360079999999</v>
      </c>
      <c r="I471" s="95">
        <v>2938.459426862109</v>
      </c>
      <c r="J471" s="94">
        <v>1796.1875927897452</v>
      </c>
      <c r="K471" s="95">
        <v>1695.0448980125134</v>
      </c>
      <c r="L471" s="94">
        <v>2102.9946832076371</v>
      </c>
      <c r="M471" s="95">
        <v>1684.2867520723942</v>
      </c>
      <c r="N471" s="94">
        <v>764.27494784072906</v>
      </c>
      <c r="O471" s="95">
        <v>1633.3392672158641</v>
      </c>
      <c r="P471" s="94">
        <v>662.00376140269418</v>
      </c>
      <c r="Q471" s="95">
        <v>1556.0110438269107</v>
      </c>
      <c r="R471" s="94">
        <v>647.46156320325179</v>
      </c>
      <c r="S471" s="95">
        <v>1519.9595921688717</v>
      </c>
      <c r="T471" s="94">
        <v>666.37667864837749</v>
      </c>
      <c r="U471" s="95">
        <v>1483.2664162310925</v>
      </c>
      <c r="V471" s="94">
        <v>640.3886260179064</v>
      </c>
      <c r="W471" s="95">
        <v>1445.4724450151793</v>
      </c>
      <c r="X471" s="94">
        <v>616.38348484553399</v>
      </c>
      <c r="Y471" s="95">
        <v>1406.5446546627884</v>
      </c>
      <c r="Z471" s="94">
        <v>591.74731649900275</v>
      </c>
    </row>
    <row r="472" spans="1:28" x14ac:dyDescent="0.25">
      <c r="B472" s="2" t="s">
        <v>716</v>
      </c>
      <c r="D472" s="91">
        <f>D254-D471</f>
        <v>0</v>
      </c>
      <c r="E472" s="91">
        <f t="shared" ref="E472:Z472" si="389">E254-E471</f>
        <v>0</v>
      </c>
      <c r="F472" s="91">
        <f t="shared" si="389"/>
        <v>0</v>
      </c>
      <c r="G472" s="91">
        <f t="shared" si="389"/>
        <v>0</v>
      </c>
      <c r="H472" s="91">
        <f t="shared" si="389"/>
        <v>0</v>
      </c>
      <c r="I472" s="91">
        <f t="shared" si="389"/>
        <v>0</v>
      </c>
      <c r="J472" s="91">
        <f t="shared" si="389"/>
        <v>0</v>
      </c>
      <c r="K472" s="91">
        <f t="shared" si="389"/>
        <v>0</v>
      </c>
      <c r="L472" s="91">
        <f t="shared" si="389"/>
        <v>-35.272488366724701</v>
      </c>
      <c r="M472" s="91">
        <f t="shared" si="389"/>
        <v>0</v>
      </c>
      <c r="N472" s="91">
        <f t="shared" si="389"/>
        <v>19.697184131932545</v>
      </c>
      <c r="O472" s="91">
        <f t="shared" si="389"/>
        <v>0</v>
      </c>
      <c r="P472" s="91">
        <f t="shared" si="389"/>
        <v>9.6971841319316354</v>
      </c>
      <c r="Q472" s="91">
        <f t="shared" si="389"/>
        <v>0</v>
      </c>
      <c r="R472" s="91">
        <f t="shared" si="389"/>
        <v>9.6971841319316354</v>
      </c>
      <c r="S472" s="91">
        <f t="shared" si="389"/>
        <v>0</v>
      </c>
      <c r="T472" s="91">
        <f t="shared" si="389"/>
        <v>9.6971841319316354</v>
      </c>
      <c r="U472" s="91">
        <f t="shared" si="389"/>
        <v>0</v>
      </c>
      <c r="V472" s="91">
        <f t="shared" si="389"/>
        <v>9.6971841319316354</v>
      </c>
      <c r="W472" s="91">
        <f t="shared" si="389"/>
        <v>0</v>
      </c>
      <c r="X472" s="91">
        <f t="shared" si="389"/>
        <v>9.6971841319316354</v>
      </c>
      <c r="Y472" s="91">
        <f t="shared" si="389"/>
        <v>0</v>
      </c>
      <c r="Z472" s="91">
        <f t="shared" si="389"/>
        <v>4.6971841319316354</v>
      </c>
    </row>
    <row r="473" spans="1:28" x14ac:dyDescent="0.25">
      <c r="B473" s="2" t="s">
        <v>717</v>
      </c>
      <c r="D473" s="91">
        <f>D265+D271+D281-D254</f>
        <v>0</v>
      </c>
      <c r="E473" s="91">
        <f t="shared" ref="E473:Z473" si="390">E265+E271+E281-E254</f>
        <v>0</v>
      </c>
      <c r="F473" s="91">
        <f t="shared" si="390"/>
        <v>0</v>
      </c>
      <c r="G473" s="91">
        <f t="shared" si="390"/>
        <v>0</v>
      </c>
      <c r="H473" s="91">
        <f t="shared" si="390"/>
        <v>0</v>
      </c>
      <c r="I473" s="91">
        <f t="shared" si="390"/>
        <v>0</v>
      </c>
      <c r="J473" s="91">
        <f t="shared" si="390"/>
        <v>0</v>
      </c>
      <c r="K473" s="91">
        <f t="shared" si="390"/>
        <v>0</v>
      </c>
      <c r="L473" s="91">
        <f t="shared" si="390"/>
        <v>0</v>
      </c>
      <c r="M473" s="91">
        <f t="shared" si="390"/>
        <v>0</v>
      </c>
      <c r="N473" s="91">
        <f t="shared" si="390"/>
        <v>0</v>
      </c>
      <c r="O473" s="91">
        <f t="shared" si="390"/>
        <v>0</v>
      </c>
      <c r="P473" s="91">
        <f t="shared" si="390"/>
        <v>0</v>
      </c>
      <c r="Q473" s="91">
        <f t="shared" si="390"/>
        <v>0</v>
      </c>
      <c r="R473" s="91">
        <f t="shared" si="390"/>
        <v>0</v>
      </c>
      <c r="S473" s="91">
        <f t="shared" si="390"/>
        <v>0</v>
      </c>
      <c r="T473" s="91">
        <f t="shared" si="390"/>
        <v>0</v>
      </c>
      <c r="U473" s="91">
        <f t="shared" si="390"/>
        <v>0</v>
      </c>
      <c r="V473" s="91">
        <f t="shared" si="390"/>
        <v>0</v>
      </c>
      <c r="W473" s="91">
        <f t="shared" si="390"/>
        <v>0</v>
      </c>
      <c r="X473" s="91">
        <f t="shared" si="390"/>
        <v>0</v>
      </c>
      <c r="Y473" s="91">
        <f t="shared" si="390"/>
        <v>0</v>
      </c>
      <c r="Z473" s="91">
        <f t="shared" si="390"/>
        <v>0</v>
      </c>
    </row>
  </sheetData>
  <mergeCells count="50">
    <mergeCell ref="A18:AB18"/>
    <mergeCell ref="A6:AB7"/>
    <mergeCell ref="A12:B12"/>
    <mergeCell ref="A14:B14"/>
    <mergeCell ref="A15:B15"/>
    <mergeCell ref="W19:X19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S19:T19"/>
    <mergeCell ref="U19:V19"/>
    <mergeCell ref="AZ19:BA19"/>
    <mergeCell ref="Y19:Z19"/>
    <mergeCell ref="AA19:AB19"/>
    <mergeCell ref="AH19:AI19"/>
    <mergeCell ref="AJ19:AK19"/>
    <mergeCell ref="AL19:AM19"/>
    <mergeCell ref="AN19:AO19"/>
    <mergeCell ref="AA370:AB370"/>
    <mergeCell ref="BB19:BC19"/>
    <mergeCell ref="A22:AB22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AP19:AQ19"/>
    <mergeCell ref="AR19:AS19"/>
    <mergeCell ref="AT19:AU19"/>
    <mergeCell ref="AV19:AW19"/>
    <mergeCell ref="AX19:AY19"/>
    <mergeCell ref="Q370:R370"/>
    <mergeCell ref="S370:T370"/>
    <mergeCell ref="U370:V370"/>
    <mergeCell ref="W370:X370"/>
    <mergeCell ref="Y370:Z370"/>
    <mergeCell ref="A373:B373"/>
    <mergeCell ref="A455:AB455"/>
    <mergeCell ref="A456:AB456"/>
    <mergeCell ref="A457:AB457"/>
    <mergeCell ref="A459:AB459"/>
  </mergeCells>
  <pageMargins left="0" right="0" top="0" bottom="0" header="0" footer="0"/>
  <pageSetup paperSize="8" scale="99" fitToHeight="49" orientation="landscape" copies="2" r:id="rId1"/>
  <rowBreaks count="3" manualBreakCount="3">
    <brk id="120" max="26" man="1"/>
    <brk id="242" max="26" man="1"/>
    <brk id="360" max="2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Ткачук Елена Васильевна</cp:lastModifiedBy>
  <dcterms:created xsi:type="dcterms:W3CDTF">2019-08-08T08:36:07Z</dcterms:created>
  <dcterms:modified xsi:type="dcterms:W3CDTF">2019-08-08T08:41:12Z</dcterms:modified>
</cp:coreProperties>
</file>